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AFP64R3P\"/>
    </mc:Choice>
  </mc:AlternateContent>
  <xr:revisionPtr revIDLastSave="0" documentId="13_ncr:1_{66544A5D-326D-463D-B619-514DA14A1B3F}" xr6:coauthVersionLast="47" xr6:coauthVersionMax="47" xr10:uidLastSave="{00000000-0000-0000-0000-000000000000}"/>
  <bookViews>
    <workbookView xWindow="-120" yWindow="-120" windowWidth="29040" windowHeight="15840" tabRatio="826" firstSheet="1" activeTab="1" xr2:uid="{00000000-000D-0000-FFFF-FFFF00000000}"/>
  </bookViews>
  <sheets>
    <sheet name="ANALIZA" sheetId="29" state="hidden" r:id="rId1"/>
    <sheet name="izvori 1, 2, 8" sheetId="46" r:id="rId2"/>
    <sheet name="izvori 3, 4, 5, 6, 7" sheetId="47" r:id="rId3"/>
    <sheet name="konto 5 - izdaci" sheetId="48" r:id="rId4"/>
  </sheets>
  <definedNames>
    <definedName name="_xlnm._FilterDatabase" localSheetId="0" hidden="1">ANALIZA!$A$1:$U$1319</definedName>
    <definedName name="_xlnm._FilterDatabase" localSheetId="1" hidden="1">'izvori 1, 2, 8'!$A$1:$L$54</definedName>
    <definedName name="_xlnm._FilterDatabase" localSheetId="2" hidden="1">'izvori 3, 4, 5, 6, 7'!$A$1:$K$72</definedName>
    <definedName name="_xlnm._FilterDatabase" localSheetId="3" hidden="1">'konto 5 - izdaci'!$A$1:$K$10</definedName>
    <definedName name="_xlnm.Print_Titles" localSheetId="0">ANALIZA!$1:$2</definedName>
    <definedName name="_xlnm.Print_Titles" localSheetId="1">'izvori 1, 2, 8'!$1:$1</definedName>
    <definedName name="_xlnm.Print_Titles" localSheetId="2">'izvori 3, 4, 5, 6, 7'!$1:$1</definedName>
    <definedName name="_xlnm.Print_Titles" localSheetId="3">'konto 5 - izdaci'!$1:$1</definedName>
    <definedName name="_xlnm.Print_Area" localSheetId="0">ANALIZA!$A$1:$U$1320</definedName>
    <definedName name="_xlnm.Print_Area" localSheetId="1">'izvori 1, 2, 8'!$A$1:$G$54</definedName>
    <definedName name="_xlnm.Print_Area" localSheetId="2">'izvori 3, 4, 5, 6, 7'!$A$1:$G$72</definedName>
    <definedName name="_xlnm.Print_Area" localSheetId="3">'konto 5 - izdaci'!$A$1:$G$10</definedName>
    <definedName name="Z_690963E0_70D2_4DD9_8517_3DDCFA408CAC_.wvu.Cols" localSheetId="0" hidden="1">ANALIZA!$G:$N,ANALIZA!$Q:$Q</definedName>
    <definedName name="Z_690963E0_70D2_4DD9_8517_3DDCFA408CAC_.wvu.FilterData" localSheetId="0" hidden="1">ANALIZA!$A$1:$U$1319</definedName>
    <definedName name="Z_690963E0_70D2_4DD9_8517_3DDCFA408CAC_.wvu.FilterData" localSheetId="1" hidden="1">'izvori 1, 2, 8'!$B$1:$F$3</definedName>
    <definedName name="Z_690963E0_70D2_4DD9_8517_3DDCFA408CAC_.wvu.FilterData" localSheetId="2" hidden="1">'izvori 3, 4, 5, 6, 7'!$B$1:$F$2</definedName>
    <definedName name="Z_690963E0_70D2_4DD9_8517_3DDCFA408CAC_.wvu.FilterData" localSheetId="3" hidden="1">'konto 5 - izdaci'!$B$1:$F$2</definedName>
    <definedName name="Z_690963E0_70D2_4DD9_8517_3DDCFA408CAC_.wvu.PrintArea" localSheetId="0" hidden="1">ANALIZA!$A$1:$U$1320</definedName>
    <definedName name="Z_690963E0_70D2_4DD9_8517_3DDCFA408CAC_.wvu.PrintArea" localSheetId="1" hidden="1">'izvori 1, 2, 8'!$B$1:$F$3</definedName>
    <definedName name="Z_690963E0_70D2_4DD9_8517_3DDCFA408CAC_.wvu.PrintArea" localSheetId="2" hidden="1">'izvori 3, 4, 5, 6, 7'!$B$1:$F$2</definedName>
    <definedName name="Z_690963E0_70D2_4DD9_8517_3DDCFA408CAC_.wvu.PrintArea" localSheetId="3" hidden="1">'konto 5 - izdaci'!$B$1:$F$2</definedName>
    <definedName name="Z_690963E0_70D2_4DD9_8517_3DDCFA408CAC_.wvu.PrintTitles" localSheetId="0" hidden="1">ANALIZA!$1:$2</definedName>
    <definedName name="Z_690963E0_70D2_4DD9_8517_3DDCFA408CAC_.wvu.PrintTitles" localSheetId="1" hidden="1">'izvori 1, 2, 8'!$1:$3</definedName>
    <definedName name="Z_690963E0_70D2_4DD9_8517_3DDCFA408CAC_.wvu.PrintTitles" localSheetId="2" hidden="1">'izvori 3, 4, 5, 6, 7'!$1:$2</definedName>
    <definedName name="Z_690963E0_70D2_4DD9_8517_3DDCFA408CAC_.wvu.PrintTitles" localSheetId="3" hidden="1">'konto 5 - izdaci'!$1:$2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0" hidden="1">ANALIZA!$A$1:$U$1319</definedName>
    <definedName name="Z_ADF3AB29_43ED_443C_A574_B6816DBD0304_.wvu.FilterData" localSheetId="1" hidden="1">'izvori 1, 2, 8'!$B$1:$F$3</definedName>
    <definedName name="Z_ADF3AB29_43ED_443C_A574_B6816DBD0304_.wvu.FilterData" localSheetId="2" hidden="1">'izvori 3, 4, 5, 6, 7'!$B$1:$F$2</definedName>
    <definedName name="Z_ADF3AB29_43ED_443C_A574_B6816DBD0304_.wvu.FilterData" localSheetId="3" hidden="1">'konto 5 - izdaci'!$B$1:$F$2</definedName>
    <definedName name="Z_ADF3AB29_43ED_443C_A574_B6816DBD0304_.wvu.PrintArea" localSheetId="0" hidden="1">ANALIZA!$A$1:$U$1320</definedName>
    <definedName name="Z_ADF3AB29_43ED_443C_A574_B6816DBD0304_.wvu.PrintArea" localSheetId="1" hidden="1">'izvori 1, 2, 8'!$B$1:$F$3</definedName>
    <definedName name="Z_ADF3AB29_43ED_443C_A574_B6816DBD0304_.wvu.PrintArea" localSheetId="2" hidden="1">'izvori 3, 4, 5, 6, 7'!$B$1:$F$2</definedName>
    <definedName name="Z_ADF3AB29_43ED_443C_A574_B6816DBD0304_.wvu.PrintArea" localSheetId="3" hidden="1">'konto 5 - izdaci'!$B$1:$F$2</definedName>
    <definedName name="Z_ADF3AB29_43ED_443C_A574_B6816DBD0304_.wvu.PrintTitles" localSheetId="0" hidden="1">ANALIZA!$1:$2</definedName>
    <definedName name="Z_ADF3AB29_43ED_443C_A574_B6816DBD0304_.wvu.PrintTitles" localSheetId="1" hidden="1">'izvori 1, 2, 8'!$1:$3</definedName>
    <definedName name="Z_ADF3AB29_43ED_443C_A574_B6816DBD0304_.wvu.PrintTitles" localSheetId="2" hidden="1">'izvori 3, 4, 5, 6, 7'!$1:$2</definedName>
    <definedName name="Z_ADF3AB29_43ED_443C_A574_B6816DBD0304_.wvu.PrintTitles" localSheetId="3" hidden="1">'konto 5 - izdaci'!$1:$2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0" hidden="1">ANALIZA!#REF!,ANALIZA!#REF!,ANALIZA!#REF!</definedName>
    <definedName name="Z_BF7D9503_FC72_444A_AD83_942488A2948C_.wvu.Cols" localSheetId="1" hidden="1">'izvori 1, 2, 8'!#REF!,'izvori 1, 2, 8'!#REF!,'izvori 1, 2, 8'!#REF!</definedName>
    <definedName name="Z_BF7D9503_FC72_444A_AD83_942488A2948C_.wvu.Cols" localSheetId="2" hidden="1">'izvori 3, 4, 5, 6, 7'!#REF!,'izvori 3, 4, 5, 6, 7'!#REF!,'izvori 3, 4, 5, 6, 7'!#REF!</definedName>
    <definedName name="Z_BF7D9503_FC72_444A_AD83_942488A2948C_.wvu.Cols" localSheetId="3" hidden="1">'konto 5 - izdaci'!#REF!,'konto 5 - izdaci'!#REF!,'konto 5 - izdaci'!#REF!</definedName>
    <definedName name="Z_BF7D9503_FC72_444A_AD83_942488A2948C_.wvu.FilterData" localSheetId="0" hidden="1">ANALIZA!$A$1:$I$1291</definedName>
    <definedName name="Z_BF7D9503_FC72_444A_AD83_942488A2948C_.wvu.FilterData" localSheetId="1" hidden="1">'izvori 1, 2, 8'!$B$1:$F$3</definedName>
    <definedName name="Z_BF7D9503_FC72_444A_AD83_942488A2948C_.wvu.FilterData" localSheetId="2" hidden="1">'izvori 3, 4, 5, 6, 7'!$B$1:$F$2</definedName>
    <definedName name="Z_BF7D9503_FC72_444A_AD83_942488A2948C_.wvu.FilterData" localSheetId="3" hidden="1">'konto 5 - izdaci'!$B$1:$F$2</definedName>
    <definedName name="Z_BF7D9503_FC72_444A_AD83_942488A2948C_.wvu.PrintArea" localSheetId="0" hidden="1">ANALIZA!$A$1:$I$1291</definedName>
    <definedName name="Z_BF7D9503_FC72_444A_AD83_942488A2948C_.wvu.PrintArea" localSheetId="1" hidden="1">'izvori 1, 2, 8'!$B$1:$F$3</definedName>
    <definedName name="Z_BF7D9503_FC72_444A_AD83_942488A2948C_.wvu.PrintArea" localSheetId="2" hidden="1">'izvori 3, 4, 5, 6, 7'!$B$1:$F$2</definedName>
    <definedName name="Z_BF7D9503_FC72_444A_AD83_942488A2948C_.wvu.PrintArea" localSheetId="3" hidden="1">'konto 5 - izdaci'!$B$1:$F$2</definedName>
    <definedName name="Z_BF7D9503_FC72_444A_AD83_942488A2948C_.wvu.PrintTitles" localSheetId="0" hidden="1">ANALIZA!$1:$1</definedName>
    <definedName name="Z_BF7D9503_FC72_444A_AD83_942488A2948C_.wvu.PrintTitles" localSheetId="1" hidden="1">'izvori 1, 2, 8'!$1:$1</definedName>
    <definedName name="Z_BF7D9503_FC72_444A_AD83_942488A2948C_.wvu.PrintTitles" localSheetId="2" hidden="1">'izvori 3, 4, 5, 6, 7'!$1:$1</definedName>
    <definedName name="Z_BF7D9503_FC72_444A_AD83_942488A2948C_.wvu.PrintTitles" localSheetId="3" hidden="1">'konto 5 - izdaci'!$1:$1</definedName>
    <definedName name="Z_E8EF3827_4217_4303_8A9B_BBF667C26949_.wvu.Cols" localSheetId="0" hidden="1">ANALIZA!$G:$N,ANALIZA!$Q:$Q</definedName>
    <definedName name="Z_E8EF3827_4217_4303_8A9B_BBF667C26949_.wvu.FilterData" localSheetId="0" hidden="1">ANALIZA!$A$1:$U$1319</definedName>
    <definedName name="Z_E8EF3827_4217_4303_8A9B_BBF667C26949_.wvu.FilterData" localSheetId="1" hidden="1">'izvori 1, 2, 8'!$B$1:$F$3</definedName>
    <definedName name="Z_E8EF3827_4217_4303_8A9B_BBF667C26949_.wvu.FilterData" localSheetId="2" hidden="1">'izvori 3, 4, 5, 6, 7'!$B$1:$F$2</definedName>
    <definedName name="Z_E8EF3827_4217_4303_8A9B_BBF667C26949_.wvu.FilterData" localSheetId="3" hidden="1">'konto 5 - izdaci'!$B$1:$F$2</definedName>
    <definedName name="Z_E8EF3827_4217_4303_8A9B_BBF667C26949_.wvu.PrintArea" localSheetId="0" hidden="1">ANALIZA!$A$1:$U$1320</definedName>
    <definedName name="Z_E8EF3827_4217_4303_8A9B_BBF667C26949_.wvu.PrintArea" localSheetId="1" hidden="1">'izvori 1, 2, 8'!$B$1:$F$3</definedName>
    <definedName name="Z_E8EF3827_4217_4303_8A9B_BBF667C26949_.wvu.PrintArea" localSheetId="2" hidden="1">'izvori 3, 4, 5, 6, 7'!$B$1:$F$2</definedName>
    <definedName name="Z_E8EF3827_4217_4303_8A9B_BBF667C26949_.wvu.PrintArea" localSheetId="3" hidden="1">'konto 5 - izdaci'!$B$1:$F$2</definedName>
    <definedName name="Z_E8EF3827_4217_4303_8A9B_BBF667C26949_.wvu.PrintTitles" localSheetId="0" hidden="1">ANALIZA!$1:$2</definedName>
    <definedName name="Z_E8EF3827_4217_4303_8A9B_BBF667C26949_.wvu.PrintTitles" localSheetId="1" hidden="1">'izvori 1, 2, 8'!$1:$3</definedName>
    <definedName name="Z_E8EF3827_4217_4303_8A9B_BBF667C26949_.wvu.PrintTitles" localSheetId="2" hidden="1">'izvori 3, 4, 5, 6, 7'!$1:$2</definedName>
    <definedName name="Z_E8EF3827_4217_4303_8A9B_BBF667C26949_.wvu.PrintTitles" localSheetId="3" hidden="1">'konto 5 - izdaci'!$1:$2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91029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48" l="1"/>
  <c r="K7" i="48"/>
  <c r="J9" i="48"/>
  <c r="J8" i="48" s="1"/>
  <c r="J6" i="48"/>
  <c r="J5" i="48" s="1"/>
  <c r="I9" i="48"/>
  <c r="I8" i="48" s="1"/>
  <c r="I6" i="48"/>
  <c r="I5" i="48" s="1"/>
  <c r="K72" i="47"/>
  <c r="K69" i="47"/>
  <c r="K68" i="47"/>
  <c r="K65" i="47"/>
  <c r="K63" i="47"/>
  <c r="K59" i="47"/>
  <c r="K55" i="47"/>
  <c r="K51" i="47"/>
  <c r="K49" i="47"/>
  <c r="K48" i="47"/>
  <c r="K45" i="47"/>
  <c r="K42" i="47"/>
  <c r="K41" i="47"/>
  <c r="K38" i="47"/>
  <c r="K37" i="47"/>
  <c r="K36" i="47"/>
  <c r="K35" i="47"/>
  <c r="K34" i="47"/>
  <c r="K33" i="47"/>
  <c r="K31" i="47"/>
  <c r="K30" i="47"/>
  <c r="K29" i="47"/>
  <c r="K28" i="47"/>
  <c r="K27" i="47"/>
  <c r="K26" i="47"/>
  <c r="K25" i="47"/>
  <c r="K23" i="47"/>
  <c r="K22" i="47"/>
  <c r="K21" i="47"/>
  <c r="K20" i="47"/>
  <c r="K18" i="47"/>
  <c r="K17" i="47"/>
  <c r="K16" i="47"/>
  <c r="K15" i="47"/>
  <c r="K12" i="47"/>
  <c r="K10" i="47"/>
  <c r="K8" i="47"/>
  <c r="K7" i="47"/>
  <c r="J71" i="47"/>
  <c r="J70" i="47" s="1"/>
  <c r="J67" i="47"/>
  <c r="J66" i="47" s="1"/>
  <c r="J64" i="47"/>
  <c r="J62" i="47"/>
  <c r="J58" i="47"/>
  <c r="J57" i="47" s="1"/>
  <c r="J56" i="47" s="1"/>
  <c r="J54" i="47"/>
  <c r="J53" i="47" s="1"/>
  <c r="J52" i="47" s="1"/>
  <c r="J50" i="47"/>
  <c r="J47" i="47"/>
  <c r="J44" i="47"/>
  <c r="J43" i="47" s="1"/>
  <c r="J40" i="47"/>
  <c r="J39" i="47" s="1"/>
  <c r="J32" i="47"/>
  <c r="J24" i="47"/>
  <c r="J19" i="47"/>
  <c r="J14" i="47"/>
  <c r="J11" i="47"/>
  <c r="J9" i="47"/>
  <c r="J6" i="47"/>
  <c r="I71" i="47"/>
  <c r="I70" i="47" s="1"/>
  <c r="I67" i="47"/>
  <c r="I66" i="47" s="1"/>
  <c r="I64" i="47"/>
  <c r="I62" i="47"/>
  <c r="I58" i="47"/>
  <c r="I57" i="47" s="1"/>
  <c r="I56" i="47" s="1"/>
  <c r="I54" i="47"/>
  <c r="I53" i="47" s="1"/>
  <c r="I52" i="47" s="1"/>
  <c r="I50" i="47"/>
  <c r="I47" i="47"/>
  <c r="I44" i="47"/>
  <c r="I43" i="47" s="1"/>
  <c r="I40" i="47"/>
  <c r="I39" i="47" s="1"/>
  <c r="I32" i="47"/>
  <c r="I24" i="47"/>
  <c r="I19" i="47"/>
  <c r="I14" i="47"/>
  <c r="I11" i="47"/>
  <c r="I9" i="47"/>
  <c r="I6" i="47"/>
  <c r="I5" i="47" l="1"/>
  <c r="J46" i="47"/>
  <c r="J61" i="47"/>
  <c r="J60" i="47" s="1"/>
  <c r="J4" i="48"/>
  <c r="J3" i="48" s="1"/>
  <c r="I4" i="48"/>
  <c r="I3" i="48" s="1"/>
  <c r="J13" i="47"/>
  <c r="I61" i="47"/>
  <c r="I60" i="47" s="1"/>
  <c r="I13" i="47"/>
  <c r="I46" i="47"/>
  <c r="J5" i="47"/>
  <c r="J4" i="47" l="1"/>
  <c r="J3" i="47" s="1"/>
  <c r="I4" i="47"/>
  <c r="I3" i="47" s="1"/>
  <c r="M54" i="46" l="1"/>
  <c r="M51" i="46"/>
  <c r="M50" i="46"/>
  <c r="M47" i="46"/>
  <c r="M45" i="46"/>
  <c r="M42" i="46"/>
  <c r="M39" i="46"/>
  <c r="M38" i="46"/>
  <c r="M34" i="46"/>
  <c r="M32" i="46"/>
  <c r="M31" i="46"/>
  <c r="M27" i="46"/>
  <c r="M24" i="46"/>
  <c r="M21" i="46"/>
  <c r="M20" i="46"/>
  <c r="M16" i="46"/>
  <c r="M13" i="46"/>
  <c r="M11" i="46"/>
  <c r="M9" i="46"/>
  <c r="M8" i="46"/>
  <c r="L53" i="46"/>
  <c r="L52" i="46" s="1"/>
  <c r="L49" i="46"/>
  <c r="L48" i="46" s="1"/>
  <c r="L46" i="46"/>
  <c r="L44" i="46"/>
  <c r="L41" i="46"/>
  <c r="L40" i="46" s="1"/>
  <c r="L37" i="46"/>
  <c r="L36" i="46" s="1"/>
  <c r="L33" i="46"/>
  <c r="L30" i="46"/>
  <c r="L26" i="46"/>
  <c r="L25" i="46" s="1"/>
  <c r="L23" i="46"/>
  <c r="L22" i="46" s="1"/>
  <c r="L19" i="46"/>
  <c r="L18" i="46" s="1"/>
  <c r="L15" i="46"/>
  <c r="L14" i="46" s="1"/>
  <c r="L12" i="46"/>
  <c r="L10" i="46"/>
  <c r="L7" i="46"/>
  <c r="K53" i="46"/>
  <c r="K52" i="46" s="1"/>
  <c r="K49" i="46"/>
  <c r="K48" i="46" s="1"/>
  <c r="K46" i="46"/>
  <c r="K44" i="46"/>
  <c r="K41" i="46"/>
  <c r="K40" i="46" s="1"/>
  <c r="K37" i="46"/>
  <c r="K36" i="46" s="1"/>
  <c r="K33" i="46"/>
  <c r="K30" i="46"/>
  <c r="K26" i="46"/>
  <c r="K25" i="46" s="1"/>
  <c r="K23" i="46"/>
  <c r="K22" i="46" s="1"/>
  <c r="K19" i="46"/>
  <c r="K18" i="46" s="1"/>
  <c r="K15" i="46"/>
  <c r="K14" i="46" s="1"/>
  <c r="K12" i="46"/>
  <c r="K10" i="46"/>
  <c r="K7" i="46"/>
  <c r="L43" i="46" l="1"/>
  <c r="L35" i="46" s="1"/>
  <c r="K43" i="46"/>
  <c r="K35" i="46" s="1"/>
  <c r="K29" i="46"/>
  <c r="K28" i="46" s="1"/>
  <c r="K17" i="46"/>
  <c r="L6" i="46"/>
  <c r="L5" i="46" s="1"/>
  <c r="K6" i="46"/>
  <c r="K5" i="46" s="1"/>
  <c r="L29" i="46"/>
  <c r="L28" i="46" s="1"/>
  <c r="L17" i="46"/>
  <c r="K4" i="46" l="1"/>
  <c r="L4" i="46"/>
  <c r="J53" i="46" l="1"/>
  <c r="J52" i="46" s="1"/>
  <c r="J49" i="46"/>
  <c r="J48" i="46" s="1"/>
  <c r="J46" i="46"/>
  <c r="J44" i="46"/>
  <c r="J41" i="46"/>
  <c r="J40" i="46" s="1"/>
  <c r="J37" i="46"/>
  <c r="J36" i="46" s="1"/>
  <c r="J33" i="46"/>
  <c r="J30" i="46"/>
  <c r="J26" i="46"/>
  <c r="J25" i="46" s="1"/>
  <c r="J23" i="46"/>
  <c r="J22" i="46" s="1"/>
  <c r="J19" i="46"/>
  <c r="J18" i="46" s="1"/>
  <c r="J15" i="46"/>
  <c r="J14" i="46" s="1"/>
  <c r="J12" i="46"/>
  <c r="J10" i="46"/>
  <c r="J7" i="46"/>
  <c r="I53" i="46"/>
  <c r="I52" i="46" s="1"/>
  <c r="I49" i="46"/>
  <c r="I48" i="46" s="1"/>
  <c r="I46" i="46"/>
  <c r="I44" i="46"/>
  <c r="I41" i="46"/>
  <c r="I40" i="46" s="1"/>
  <c r="I37" i="46"/>
  <c r="I36" i="46" s="1"/>
  <c r="I33" i="46"/>
  <c r="I30" i="46"/>
  <c r="I26" i="46"/>
  <c r="I25" i="46" s="1"/>
  <c r="I23" i="46"/>
  <c r="I22" i="46" s="1"/>
  <c r="I19" i="46"/>
  <c r="I18" i="46" s="1"/>
  <c r="I15" i="46"/>
  <c r="I14" i="46" s="1"/>
  <c r="I12" i="46"/>
  <c r="I10" i="46"/>
  <c r="I7" i="46"/>
  <c r="J43" i="46" l="1"/>
  <c r="I6" i="46"/>
  <c r="I5" i="46"/>
  <c r="J6" i="46"/>
  <c r="J35" i="46"/>
  <c r="J5" i="46"/>
  <c r="I43" i="46"/>
  <c r="I35" i="46" s="1"/>
  <c r="J29" i="46"/>
  <c r="J28" i="46" s="1"/>
  <c r="J17" i="46"/>
  <c r="I17" i="46"/>
  <c r="I29" i="46"/>
  <c r="I28" i="46" s="1"/>
  <c r="J4" i="46" l="1"/>
  <c r="I4" i="46"/>
  <c r="H9" i="48"/>
  <c r="H6" i="48"/>
  <c r="H71" i="47"/>
  <c r="H67" i="47"/>
  <c r="H64" i="47"/>
  <c r="K64" i="47" s="1"/>
  <c r="H62" i="47"/>
  <c r="K62" i="47" s="1"/>
  <c r="H58" i="47"/>
  <c r="H54" i="47"/>
  <c r="H50" i="47"/>
  <c r="K50" i="47" s="1"/>
  <c r="H47" i="47"/>
  <c r="K47" i="47" s="1"/>
  <c r="H44" i="47"/>
  <c r="H40" i="47"/>
  <c r="H32" i="47"/>
  <c r="K32" i="47" s="1"/>
  <c r="H24" i="47"/>
  <c r="K24" i="47" s="1"/>
  <c r="H19" i="47"/>
  <c r="K19" i="47" s="1"/>
  <c r="H14" i="47"/>
  <c r="K14" i="47" s="1"/>
  <c r="H11" i="47"/>
  <c r="K11" i="47" s="1"/>
  <c r="H9" i="47"/>
  <c r="K9" i="47" s="1"/>
  <c r="H6" i="47"/>
  <c r="K6" i="47" s="1"/>
  <c r="H5" i="48" l="1"/>
  <c r="K5" i="48" s="1"/>
  <c r="K6" i="48"/>
  <c r="H70" i="47"/>
  <c r="K70" i="47" s="1"/>
  <c r="K71" i="47"/>
  <c r="H8" i="48"/>
  <c r="K9" i="48"/>
  <c r="H43" i="47"/>
  <c r="K43" i="47" s="1"/>
  <c r="K44" i="47"/>
  <c r="H57" i="47"/>
  <c r="K58" i="47"/>
  <c r="H39" i="47"/>
  <c r="K39" i="47" s="1"/>
  <c r="K40" i="47"/>
  <c r="H53" i="47"/>
  <c r="K54" i="47"/>
  <c r="H66" i="47"/>
  <c r="K66" i="47" s="1"/>
  <c r="K67" i="47"/>
  <c r="H46" i="47"/>
  <c r="K46" i="47" s="1"/>
  <c r="H5" i="47"/>
  <c r="K5" i="47" s="1"/>
  <c r="H61" i="47"/>
  <c r="H13" i="47"/>
  <c r="K13" i="47" s="1"/>
  <c r="H52" i="47" l="1"/>
  <c r="K52" i="47" s="1"/>
  <c r="K53" i="47"/>
  <c r="H60" i="47"/>
  <c r="K60" i="47" s="1"/>
  <c r="K61" i="47"/>
  <c r="H56" i="47"/>
  <c r="K56" i="47" s="1"/>
  <c r="K57" i="47"/>
  <c r="H4" i="48"/>
  <c r="K8" i="48"/>
  <c r="H4" i="47"/>
  <c r="K4" i="47" s="1"/>
  <c r="H3" i="48" l="1"/>
  <c r="K3" i="48" s="1"/>
  <c r="K4" i="48"/>
  <c r="H3" i="47"/>
  <c r="K3" i="47" s="1"/>
  <c r="H53" i="46" l="1"/>
  <c r="H49" i="46"/>
  <c r="H46" i="46"/>
  <c r="M46" i="46" s="1"/>
  <c r="H44" i="46"/>
  <c r="M44" i="46" s="1"/>
  <c r="H41" i="46"/>
  <c r="H37" i="46"/>
  <c r="H33" i="46"/>
  <c r="M33" i="46" s="1"/>
  <c r="H30" i="46"/>
  <c r="M30" i="46" s="1"/>
  <c r="H26" i="46"/>
  <c r="H23" i="46"/>
  <c r="H19" i="46"/>
  <c r="H15" i="46"/>
  <c r="H12" i="46"/>
  <c r="M12" i="46" s="1"/>
  <c r="H10" i="46"/>
  <c r="M10" i="46" s="1"/>
  <c r="H7" i="46"/>
  <c r="M7" i="46" s="1"/>
  <c r="H14" i="46" l="1"/>
  <c r="M14" i="46" s="1"/>
  <c r="M15" i="46"/>
  <c r="H18" i="46"/>
  <c r="M18" i="46" s="1"/>
  <c r="M19" i="46"/>
  <c r="H22" i="46"/>
  <c r="M22" i="46" s="1"/>
  <c r="M23" i="46"/>
  <c r="H36" i="46"/>
  <c r="M36" i="46" s="1"/>
  <c r="M37" i="46"/>
  <c r="H48" i="46"/>
  <c r="M48" i="46" s="1"/>
  <c r="M49" i="46"/>
  <c r="H25" i="46"/>
  <c r="M25" i="46" s="1"/>
  <c r="M26" i="46"/>
  <c r="H40" i="46"/>
  <c r="M40" i="46" s="1"/>
  <c r="M41" i="46"/>
  <c r="H52" i="46"/>
  <c r="M52" i="46" s="1"/>
  <c r="M53" i="46"/>
  <c r="H6" i="46"/>
  <c r="H29" i="46"/>
  <c r="H43" i="46"/>
  <c r="H35" i="46" l="1"/>
  <c r="M35" i="46" s="1"/>
  <c r="M43" i="46"/>
  <c r="H28" i="46"/>
  <c r="M28" i="46" s="1"/>
  <c r="M29" i="46"/>
  <c r="H5" i="46"/>
  <c r="M5" i="46" s="1"/>
  <c r="M6" i="46"/>
  <c r="H17" i="46"/>
  <c r="M17" i="46" s="1"/>
  <c r="H4" i="46" l="1"/>
  <c r="M4" i="46" s="1"/>
  <c r="U1291" i="29" l="1"/>
  <c r="S1291" i="29"/>
  <c r="P1291" i="29"/>
  <c r="P1290" i="29" s="1"/>
  <c r="P1289" i="29" s="1"/>
  <c r="L1291" i="29"/>
  <c r="U1290" i="29"/>
  <c r="U1289" i="29" s="1"/>
  <c r="T1290" i="29"/>
  <c r="S1290" i="29"/>
  <c r="R1290" i="29"/>
  <c r="R1289" i="29" s="1"/>
  <c r="Q1290" i="29"/>
  <c r="Q1289" i="29" s="1"/>
  <c r="O1290" i="29"/>
  <c r="N1290" i="29"/>
  <c r="N1289" i="29" s="1"/>
  <c r="M1290" i="29"/>
  <c r="M1289" i="29" s="1"/>
  <c r="K1290" i="29"/>
  <c r="J1290" i="29"/>
  <c r="J1289" i="29" s="1"/>
  <c r="I1290" i="29"/>
  <c r="I1289" i="29" s="1"/>
  <c r="L1289" i="29" s="1"/>
  <c r="H1290" i="29"/>
  <c r="G1290" i="29"/>
  <c r="T1289" i="29"/>
  <c r="S1289" i="29"/>
  <c r="O1289" i="29"/>
  <c r="K1289" i="29"/>
  <c r="H1289" i="29"/>
  <c r="G1289" i="29"/>
  <c r="U1288" i="29"/>
  <c r="S1288" i="29"/>
  <c r="P1288" i="29"/>
  <c r="P1287" i="29" s="1"/>
  <c r="L1288" i="29"/>
  <c r="U1287" i="29"/>
  <c r="T1287" i="29"/>
  <c r="S1287" i="29"/>
  <c r="R1287" i="29"/>
  <c r="Q1287" i="29"/>
  <c r="O1287" i="29"/>
  <c r="N1287" i="29"/>
  <c r="M1287" i="29"/>
  <c r="K1287" i="29"/>
  <c r="L1287" i="29" s="1"/>
  <c r="J1287" i="29"/>
  <c r="I1287" i="29"/>
  <c r="H1287" i="29"/>
  <c r="G1287" i="29"/>
  <c r="U1286" i="29"/>
  <c r="S1286" i="29"/>
  <c r="P1286" i="29"/>
  <c r="L1286" i="29"/>
  <c r="U1285" i="29"/>
  <c r="S1285" i="29"/>
  <c r="P1285" i="29"/>
  <c r="P1284" i="29" s="1"/>
  <c r="L1285" i="29"/>
  <c r="U1284" i="29"/>
  <c r="T1284" i="29"/>
  <c r="S1284" i="29"/>
  <c r="R1284" i="29"/>
  <c r="Q1284" i="29"/>
  <c r="O1284" i="29"/>
  <c r="N1284" i="29"/>
  <c r="M1284" i="29"/>
  <c r="K1284" i="29"/>
  <c r="J1284" i="29"/>
  <c r="I1284" i="29"/>
  <c r="L1284" i="29" s="1"/>
  <c r="H1284" i="29"/>
  <c r="G1284" i="29"/>
  <c r="U1283" i="29"/>
  <c r="S1283" i="29"/>
  <c r="S1282" i="29" s="1"/>
  <c r="P1283" i="29"/>
  <c r="L1283" i="29"/>
  <c r="U1282" i="29"/>
  <c r="T1282" i="29"/>
  <c r="R1282" i="29"/>
  <c r="R1274" i="29" s="1"/>
  <c r="R1273" i="29" s="1"/>
  <c r="Q1282" i="29"/>
  <c r="P1282" i="29"/>
  <c r="O1282" i="29"/>
  <c r="N1282" i="29"/>
  <c r="N1274" i="29" s="1"/>
  <c r="M1282" i="29"/>
  <c r="K1282" i="29"/>
  <c r="J1282" i="29"/>
  <c r="J1274" i="29" s="1"/>
  <c r="I1282" i="29"/>
  <c r="L1282" i="29" s="1"/>
  <c r="H1282" i="29"/>
  <c r="G1282" i="29"/>
  <c r="U1281" i="29"/>
  <c r="S1281" i="29"/>
  <c r="P1281" i="29"/>
  <c r="L1281" i="29"/>
  <c r="U1280" i="29"/>
  <c r="S1280" i="29"/>
  <c r="S1279" i="29" s="1"/>
  <c r="P1280" i="29"/>
  <c r="L1280" i="29"/>
  <c r="U1279" i="29"/>
  <c r="T1279" i="29"/>
  <c r="R1279" i="29"/>
  <c r="Q1279" i="29"/>
  <c r="P1279" i="29"/>
  <c r="O1279" i="29"/>
  <c r="N1279" i="29"/>
  <c r="M1279" i="29"/>
  <c r="L1279" i="29"/>
  <c r="K1279" i="29"/>
  <c r="J1279" i="29"/>
  <c r="I1279" i="29"/>
  <c r="H1279" i="29"/>
  <c r="G1279" i="29"/>
  <c r="U1278" i="29"/>
  <c r="S1278" i="29"/>
  <c r="S1277" i="29" s="1"/>
  <c r="P1278" i="29"/>
  <c r="L1278" i="29"/>
  <c r="U1277" i="29"/>
  <c r="T1277" i="29"/>
  <c r="R1277" i="29"/>
  <c r="Q1277" i="29"/>
  <c r="P1277" i="29"/>
  <c r="O1277" i="29"/>
  <c r="N1277" i="29"/>
  <c r="M1277" i="29"/>
  <c r="L1277" i="29"/>
  <c r="K1277" i="29"/>
  <c r="J1277" i="29"/>
  <c r="I1277" i="29"/>
  <c r="H1277" i="29"/>
  <c r="G1277" i="29"/>
  <c r="U1276" i="29"/>
  <c r="S1276" i="29"/>
  <c r="S1275" i="29" s="1"/>
  <c r="P1276" i="29"/>
  <c r="L1276" i="29"/>
  <c r="U1275" i="29"/>
  <c r="U1274" i="29" s="1"/>
  <c r="U1273" i="29" s="1"/>
  <c r="T1275" i="29"/>
  <c r="T1274" i="29" s="1"/>
  <c r="T1273" i="29" s="1"/>
  <c r="R1275" i="29"/>
  <c r="Q1275" i="29"/>
  <c r="Q1274" i="29" s="1"/>
  <c r="Q1273" i="29" s="1"/>
  <c r="P1275" i="29"/>
  <c r="O1275" i="29"/>
  <c r="V1276" i="29" s="1"/>
  <c r="V1277" i="29" s="1"/>
  <c r="N1275" i="29"/>
  <c r="M1275" i="29"/>
  <c r="M1274" i="29" s="1"/>
  <c r="M1273" i="29" s="1"/>
  <c r="L1275" i="29"/>
  <c r="K1275" i="29"/>
  <c r="J1275" i="29"/>
  <c r="I1275" i="29"/>
  <c r="I1274" i="29" s="1"/>
  <c r="H1275" i="29"/>
  <c r="H1274" i="29" s="1"/>
  <c r="H1273" i="29" s="1"/>
  <c r="G1275" i="29"/>
  <c r="O1274" i="29"/>
  <c r="O1273" i="29" s="1"/>
  <c r="K1274" i="29"/>
  <c r="K1273" i="29" s="1"/>
  <c r="G1274" i="29"/>
  <c r="G1273" i="29" s="1"/>
  <c r="L1272" i="29"/>
  <c r="L1271" i="29"/>
  <c r="U1270" i="29"/>
  <c r="T1270" i="29"/>
  <c r="S1270" i="29"/>
  <c r="R1270" i="29"/>
  <c r="Q1270" i="29"/>
  <c r="P1270" i="29"/>
  <c r="O1270" i="29"/>
  <c r="N1270" i="29"/>
  <c r="M1270" i="29"/>
  <c r="L1270" i="29"/>
  <c r="K1270" i="29"/>
  <c r="J1270" i="29"/>
  <c r="I1270" i="29"/>
  <c r="H1270" i="29"/>
  <c r="G1270" i="29"/>
  <c r="L1269" i="29"/>
  <c r="U1268" i="29"/>
  <c r="T1268" i="29"/>
  <c r="S1268" i="29"/>
  <c r="R1268" i="29"/>
  <c r="Q1268" i="29"/>
  <c r="P1268" i="29"/>
  <c r="O1268" i="29"/>
  <c r="N1268" i="29"/>
  <c r="M1268" i="29"/>
  <c r="L1268" i="29"/>
  <c r="K1268" i="29"/>
  <c r="J1268" i="29"/>
  <c r="I1268" i="29"/>
  <c r="H1268" i="29"/>
  <c r="G1268" i="29"/>
  <c r="L1267" i="29"/>
  <c r="U1266" i="29"/>
  <c r="T1266" i="29"/>
  <c r="S1266" i="29"/>
  <c r="R1266" i="29"/>
  <c r="Q1266" i="29"/>
  <c r="P1266" i="29"/>
  <c r="O1266" i="29"/>
  <c r="N1266" i="29"/>
  <c r="M1266" i="29"/>
  <c r="L1266" i="29"/>
  <c r="K1266" i="29"/>
  <c r="J1266" i="29"/>
  <c r="I1266" i="29"/>
  <c r="H1266" i="29"/>
  <c r="G1266" i="29"/>
  <c r="U1265" i="29"/>
  <c r="S1265" i="29"/>
  <c r="P1265" i="29"/>
  <c r="P1264" i="29" s="1"/>
  <c r="P1261" i="29" s="1"/>
  <c r="L1265" i="29"/>
  <c r="U1264" i="29"/>
  <c r="T1264" i="29"/>
  <c r="S1264" i="29"/>
  <c r="R1264" i="29"/>
  <c r="Q1264" i="29"/>
  <c r="O1264" i="29"/>
  <c r="O1261" i="29" s="1"/>
  <c r="N1264" i="29"/>
  <c r="M1264" i="29"/>
  <c r="K1264" i="29"/>
  <c r="K1261" i="29" s="1"/>
  <c r="J1264" i="29"/>
  <c r="I1264" i="29"/>
  <c r="L1264" i="29" s="1"/>
  <c r="H1264" i="29"/>
  <c r="G1264" i="29"/>
  <c r="G1261" i="29" s="1"/>
  <c r="U1263" i="29"/>
  <c r="S1263" i="29"/>
  <c r="S1262" i="29" s="1"/>
  <c r="S1261" i="29" s="1"/>
  <c r="P1263" i="29"/>
  <c r="L1263" i="29"/>
  <c r="U1262" i="29"/>
  <c r="U1261" i="29" s="1"/>
  <c r="T1262" i="29"/>
  <c r="R1262" i="29"/>
  <c r="R1261" i="29" s="1"/>
  <c r="Q1262" i="29"/>
  <c r="Q1261" i="29" s="1"/>
  <c r="P1262" i="29"/>
  <c r="O1262" i="29"/>
  <c r="N1262" i="29"/>
  <c r="N1261" i="29" s="1"/>
  <c r="M1262" i="29"/>
  <c r="M1261" i="29" s="1"/>
  <c r="K1262" i="29"/>
  <c r="J1262" i="29"/>
  <c r="J1261" i="29" s="1"/>
  <c r="I1262" i="29"/>
  <c r="I1261" i="29" s="1"/>
  <c r="L1261" i="29" s="1"/>
  <c r="H1262" i="29"/>
  <c r="G1262" i="29"/>
  <c r="T1261" i="29"/>
  <c r="H1261" i="29"/>
  <c r="U1260" i="29"/>
  <c r="S1260" i="29"/>
  <c r="P1260" i="29"/>
  <c r="P1259" i="29" s="1"/>
  <c r="L1260" i="29"/>
  <c r="U1259" i="29"/>
  <c r="T1259" i="29"/>
  <c r="T1254" i="29" s="1"/>
  <c r="S1259" i="29"/>
  <c r="R1259" i="29"/>
  <c r="Q1259" i="29"/>
  <c r="O1259" i="29"/>
  <c r="N1259" i="29"/>
  <c r="M1259" i="29"/>
  <c r="L1259" i="29"/>
  <c r="K1259" i="29"/>
  <c r="J1259" i="29"/>
  <c r="I1259" i="29"/>
  <c r="H1259" i="29"/>
  <c r="H1254" i="29" s="1"/>
  <c r="G1259" i="29"/>
  <c r="U1258" i="29"/>
  <c r="S1258" i="29"/>
  <c r="P1258" i="29"/>
  <c r="L1258" i="29"/>
  <c r="U1257" i="29"/>
  <c r="S1257" i="29"/>
  <c r="P1257" i="29"/>
  <c r="L1257" i="29"/>
  <c r="U1256" i="29"/>
  <c r="S1256" i="29"/>
  <c r="P1256" i="29"/>
  <c r="P1255" i="29" s="1"/>
  <c r="L1256" i="29"/>
  <c r="U1255" i="29"/>
  <c r="T1255" i="29"/>
  <c r="S1255" i="29"/>
  <c r="S1254" i="29" s="1"/>
  <c r="R1255" i="29"/>
  <c r="R1254" i="29" s="1"/>
  <c r="Q1255" i="29"/>
  <c r="O1255" i="29"/>
  <c r="O1254" i="29" s="1"/>
  <c r="N1255" i="29"/>
  <c r="N1254" i="29" s="1"/>
  <c r="M1255" i="29"/>
  <c r="K1255" i="29"/>
  <c r="K1254" i="29" s="1"/>
  <c r="J1255" i="29"/>
  <c r="J1254" i="29" s="1"/>
  <c r="I1255" i="29"/>
  <c r="L1255" i="29" s="1"/>
  <c r="H1255" i="29"/>
  <c r="G1255" i="29"/>
  <c r="G1254" i="29" s="1"/>
  <c r="U1254" i="29"/>
  <c r="Q1254" i="29"/>
  <c r="M1254" i="29"/>
  <c r="I1254" i="29"/>
  <c r="L1254" i="29" s="1"/>
  <c r="U1253" i="29"/>
  <c r="S1253" i="29"/>
  <c r="S1252" i="29" s="1"/>
  <c r="P1253" i="29"/>
  <c r="L1253" i="29"/>
  <c r="U1252" i="29"/>
  <c r="T1252" i="29"/>
  <c r="R1252" i="29"/>
  <c r="Q1252" i="29"/>
  <c r="P1252" i="29"/>
  <c r="O1252" i="29"/>
  <c r="N1252" i="29"/>
  <c r="M1252" i="29"/>
  <c r="L1252" i="29"/>
  <c r="K1252" i="29"/>
  <c r="J1252" i="29"/>
  <c r="I1252" i="29"/>
  <c r="H1252" i="29"/>
  <c r="G1252" i="29"/>
  <c r="U1251" i="29"/>
  <c r="S1251" i="29"/>
  <c r="P1251" i="29"/>
  <c r="P1250" i="29" s="1"/>
  <c r="L1251" i="29"/>
  <c r="U1250" i="29"/>
  <c r="T1250" i="29"/>
  <c r="S1250" i="29"/>
  <c r="R1250" i="29"/>
  <c r="Q1250" i="29"/>
  <c r="O1250" i="29"/>
  <c r="N1250" i="29"/>
  <c r="M1250" i="29"/>
  <c r="L1250" i="29"/>
  <c r="K1250" i="29"/>
  <c r="J1250" i="29"/>
  <c r="I1250" i="29"/>
  <c r="H1250" i="29"/>
  <c r="G1250" i="29"/>
  <c r="U1249" i="29"/>
  <c r="S1249" i="29"/>
  <c r="P1249" i="29"/>
  <c r="L1249" i="29"/>
  <c r="U1248" i="29"/>
  <c r="S1248" i="29"/>
  <c r="P1248" i="29"/>
  <c r="L1248" i="29"/>
  <c r="U1247" i="29"/>
  <c r="S1247" i="29"/>
  <c r="P1247" i="29"/>
  <c r="L1247" i="29"/>
  <c r="U1246" i="29"/>
  <c r="S1246" i="29"/>
  <c r="P1246" i="29"/>
  <c r="P1245" i="29" s="1"/>
  <c r="L1246" i="29"/>
  <c r="U1245" i="29"/>
  <c r="T1245" i="29"/>
  <c r="S1245" i="29"/>
  <c r="R1245" i="29"/>
  <c r="Q1245" i="29"/>
  <c r="O1245" i="29"/>
  <c r="N1245" i="29"/>
  <c r="M1245" i="29"/>
  <c r="K1245" i="29"/>
  <c r="J1245" i="29"/>
  <c r="I1245" i="29"/>
  <c r="L1245" i="29" s="1"/>
  <c r="H1245" i="29"/>
  <c r="G1245" i="29"/>
  <c r="U1244" i="29"/>
  <c r="S1244" i="29"/>
  <c r="S1243" i="29" s="1"/>
  <c r="P1244" i="29"/>
  <c r="L1244" i="29"/>
  <c r="U1243" i="29"/>
  <c r="T1243" i="29"/>
  <c r="R1243" i="29"/>
  <c r="Q1243" i="29"/>
  <c r="P1243" i="29"/>
  <c r="O1243" i="29"/>
  <c r="N1243" i="29"/>
  <c r="M1243" i="29"/>
  <c r="K1243" i="29"/>
  <c r="J1243" i="29"/>
  <c r="I1243" i="29"/>
  <c r="L1243" i="29" s="1"/>
  <c r="H1243" i="29"/>
  <c r="G1243" i="29"/>
  <c r="U1242" i="29"/>
  <c r="S1242" i="29"/>
  <c r="S1241" i="29" s="1"/>
  <c r="P1242" i="29"/>
  <c r="L1242" i="29"/>
  <c r="U1241" i="29"/>
  <c r="T1241" i="29"/>
  <c r="R1241" i="29"/>
  <c r="Q1241" i="29"/>
  <c r="P1241" i="29"/>
  <c r="O1241" i="29"/>
  <c r="N1241" i="29"/>
  <c r="M1241" i="29"/>
  <c r="L1241" i="29"/>
  <c r="K1241" i="29"/>
  <c r="J1241" i="29"/>
  <c r="I1241" i="29"/>
  <c r="H1241" i="29"/>
  <c r="G1241" i="29"/>
  <c r="U1240" i="29"/>
  <c r="S1240" i="29"/>
  <c r="P1240" i="29"/>
  <c r="L1240" i="29"/>
  <c r="U1239" i="29"/>
  <c r="S1239" i="29"/>
  <c r="P1239" i="29"/>
  <c r="P1238" i="29" s="1"/>
  <c r="L1239" i="29"/>
  <c r="U1238" i="29"/>
  <c r="T1238" i="29"/>
  <c r="S1238" i="29"/>
  <c r="R1238" i="29"/>
  <c r="Q1238" i="29"/>
  <c r="O1238" i="29"/>
  <c r="N1238" i="29"/>
  <c r="M1238" i="29"/>
  <c r="L1238" i="29"/>
  <c r="K1238" i="29"/>
  <c r="J1238" i="29"/>
  <c r="I1238" i="29"/>
  <c r="H1238" i="29"/>
  <c r="G1238" i="29"/>
  <c r="U1237" i="29"/>
  <c r="S1237" i="29"/>
  <c r="P1237" i="29"/>
  <c r="L1237" i="29"/>
  <c r="U1236" i="29"/>
  <c r="S1236" i="29"/>
  <c r="P1236" i="29"/>
  <c r="L1236" i="29"/>
  <c r="U1235" i="29"/>
  <c r="S1235" i="29"/>
  <c r="P1235" i="29"/>
  <c r="L1235" i="29"/>
  <c r="U1234" i="29"/>
  <c r="S1234" i="29"/>
  <c r="P1234" i="29"/>
  <c r="P1233" i="29" s="1"/>
  <c r="L1234" i="29"/>
  <c r="U1233" i="29"/>
  <c r="T1233" i="29"/>
  <c r="S1233" i="29"/>
  <c r="R1233" i="29"/>
  <c r="Q1233" i="29"/>
  <c r="O1233" i="29"/>
  <c r="N1233" i="29"/>
  <c r="M1233" i="29"/>
  <c r="K1233" i="29"/>
  <c r="J1233" i="29"/>
  <c r="I1233" i="29"/>
  <c r="L1233" i="29" s="1"/>
  <c r="H1233" i="29"/>
  <c r="G1233" i="29"/>
  <c r="U1232" i="29"/>
  <c r="S1232" i="29"/>
  <c r="P1232" i="29"/>
  <c r="L1232" i="29"/>
  <c r="U1231" i="29"/>
  <c r="S1231" i="29"/>
  <c r="P1231" i="29"/>
  <c r="L1231" i="29"/>
  <c r="U1230" i="29"/>
  <c r="S1230" i="29"/>
  <c r="P1230" i="29"/>
  <c r="L1230" i="29"/>
  <c r="U1229" i="29"/>
  <c r="S1229" i="29"/>
  <c r="P1229" i="29"/>
  <c r="L1229" i="29"/>
  <c r="U1228" i="29"/>
  <c r="S1228" i="29"/>
  <c r="P1228" i="29"/>
  <c r="L1228" i="29"/>
  <c r="U1227" i="29"/>
  <c r="S1227" i="29"/>
  <c r="P1227" i="29"/>
  <c r="L1227" i="29"/>
  <c r="U1226" i="29"/>
  <c r="S1226" i="29"/>
  <c r="P1226" i="29"/>
  <c r="L1226" i="29"/>
  <c r="U1225" i="29"/>
  <c r="S1225" i="29"/>
  <c r="S1224" i="29" s="1"/>
  <c r="P1225" i="29"/>
  <c r="L1225" i="29"/>
  <c r="U1224" i="29"/>
  <c r="T1224" i="29"/>
  <c r="R1224" i="29"/>
  <c r="Q1224" i="29"/>
  <c r="P1224" i="29"/>
  <c r="O1224" i="29"/>
  <c r="N1224" i="29"/>
  <c r="M1224" i="29"/>
  <c r="K1224" i="29"/>
  <c r="J1224" i="29"/>
  <c r="I1224" i="29"/>
  <c r="L1224" i="29" s="1"/>
  <c r="H1224" i="29"/>
  <c r="G1224" i="29"/>
  <c r="U1223" i="29"/>
  <c r="S1223" i="29"/>
  <c r="P1223" i="29"/>
  <c r="L1223" i="29"/>
  <c r="U1222" i="29"/>
  <c r="S1222" i="29"/>
  <c r="P1222" i="29"/>
  <c r="L1222" i="29"/>
  <c r="U1221" i="29"/>
  <c r="S1221" i="29"/>
  <c r="P1221" i="29"/>
  <c r="L1221" i="29"/>
  <c r="U1220" i="29"/>
  <c r="S1220" i="29"/>
  <c r="P1220" i="29"/>
  <c r="L1220" i="29"/>
  <c r="U1219" i="29"/>
  <c r="S1219" i="29"/>
  <c r="S1218" i="29" s="1"/>
  <c r="P1219" i="29"/>
  <c r="L1219" i="29"/>
  <c r="U1218" i="29"/>
  <c r="T1218" i="29"/>
  <c r="R1218" i="29"/>
  <c r="Q1218" i="29"/>
  <c r="P1218" i="29"/>
  <c r="O1218" i="29"/>
  <c r="N1218" i="29"/>
  <c r="M1218" i="29"/>
  <c r="L1218" i="29"/>
  <c r="K1218" i="29"/>
  <c r="J1218" i="29"/>
  <c r="I1218" i="29"/>
  <c r="H1218" i="29"/>
  <c r="G1218" i="29"/>
  <c r="U1217" i="29"/>
  <c r="S1217" i="29"/>
  <c r="P1217" i="29"/>
  <c r="L1217" i="29"/>
  <c r="U1216" i="29"/>
  <c r="S1216" i="29"/>
  <c r="P1216" i="29"/>
  <c r="L1216" i="29"/>
  <c r="U1215" i="29"/>
  <c r="S1215" i="29"/>
  <c r="P1215" i="29"/>
  <c r="P1214" i="29" s="1"/>
  <c r="L1215" i="29"/>
  <c r="U1214" i="29"/>
  <c r="T1214" i="29"/>
  <c r="T1206" i="29" s="1"/>
  <c r="S1214" i="29"/>
  <c r="R1214" i="29"/>
  <c r="Q1214" i="29"/>
  <c r="O1214" i="29"/>
  <c r="N1214" i="29"/>
  <c r="M1214" i="29"/>
  <c r="L1214" i="29"/>
  <c r="K1214" i="29"/>
  <c r="J1214" i="29"/>
  <c r="I1214" i="29"/>
  <c r="H1214" i="29"/>
  <c r="H1206" i="29" s="1"/>
  <c r="H1205" i="29" s="1"/>
  <c r="G1214" i="29"/>
  <c r="U1213" i="29"/>
  <c r="S1213" i="29"/>
  <c r="P1213" i="29"/>
  <c r="L1213" i="29"/>
  <c r="U1212" i="29"/>
  <c r="S1212" i="29"/>
  <c r="P1212" i="29"/>
  <c r="P1211" i="29" s="1"/>
  <c r="L1212" i="29"/>
  <c r="U1211" i="29"/>
  <c r="T1211" i="29"/>
  <c r="S1211" i="29"/>
  <c r="R1211" i="29"/>
  <c r="Q1211" i="29"/>
  <c r="O1211" i="29"/>
  <c r="N1211" i="29"/>
  <c r="M1211" i="29"/>
  <c r="K1211" i="29"/>
  <c r="J1211" i="29"/>
  <c r="I1211" i="29"/>
  <c r="L1211" i="29" s="1"/>
  <c r="H1211" i="29"/>
  <c r="G1211" i="29"/>
  <c r="U1210" i="29"/>
  <c r="U1209" i="29" s="1"/>
  <c r="U1206" i="29" s="1"/>
  <c r="S1210" i="29"/>
  <c r="P1210" i="29"/>
  <c r="L1210" i="29"/>
  <c r="T1209" i="29"/>
  <c r="S1209" i="29"/>
  <c r="R1209" i="29"/>
  <c r="Q1209" i="29"/>
  <c r="P1209" i="29"/>
  <c r="O1209" i="29"/>
  <c r="N1209" i="29"/>
  <c r="M1209" i="29"/>
  <c r="K1209" i="29"/>
  <c r="J1209" i="29"/>
  <c r="I1209" i="29"/>
  <c r="L1209" i="29" s="1"/>
  <c r="H1209" i="29"/>
  <c r="G1209" i="29"/>
  <c r="V1208" i="29"/>
  <c r="V1209" i="29" s="1"/>
  <c r="U1208" i="29"/>
  <c r="S1208" i="29"/>
  <c r="P1208" i="29"/>
  <c r="P1207" i="29" s="1"/>
  <c r="L1208" i="29"/>
  <c r="U1207" i="29"/>
  <c r="T1207" i="29"/>
  <c r="S1207" i="29"/>
  <c r="R1207" i="29"/>
  <c r="R1206" i="29" s="1"/>
  <c r="R1205" i="29" s="1"/>
  <c r="Q1207" i="29"/>
  <c r="O1207" i="29"/>
  <c r="O1206" i="29" s="1"/>
  <c r="N1207" i="29"/>
  <c r="N1206" i="29" s="1"/>
  <c r="N1205" i="29" s="1"/>
  <c r="M1207" i="29"/>
  <c r="K1207" i="29"/>
  <c r="K1206" i="29" s="1"/>
  <c r="K1205" i="29" s="1"/>
  <c r="J1207" i="29"/>
  <c r="J1206" i="29" s="1"/>
  <c r="I1207" i="29"/>
  <c r="L1207" i="29" s="1"/>
  <c r="H1207" i="29"/>
  <c r="G1207" i="29"/>
  <c r="G1206" i="29" s="1"/>
  <c r="G1205" i="29" s="1"/>
  <c r="Q1206" i="29"/>
  <c r="Q1205" i="29" s="1"/>
  <c r="M1206" i="29"/>
  <c r="M1205" i="29" s="1"/>
  <c r="I1206" i="29"/>
  <c r="I1205" i="29" s="1"/>
  <c r="L1205" i="29" s="1"/>
  <c r="L1204" i="29"/>
  <c r="L1203" i="29"/>
  <c r="U1202" i="29"/>
  <c r="T1202" i="29"/>
  <c r="S1202" i="29"/>
  <c r="R1202" i="29"/>
  <c r="Q1202" i="29"/>
  <c r="P1202" i="29"/>
  <c r="O1202" i="29"/>
  <c r="N1202" i="29"/>
  <c r="M1202" i="29"/>
  <c r="K1202" i="29"/>
  <c r="J1202" i="29"/>
  <c r="I1202" i="29"/>
  <c r="L1202" i="29" s="1"/>
  <c r="H1202" i="29"/>
  <c r="G1202" i="29"/>
  <c r="L1201" i="29"/>
  <c r="U1200" i="29"/>
  <c r="T1200" i="29"/>
  <c r="S1200" i="29"/>
  <c r="R1200" i="29"/>
  <c r="Q1200" i="29"/>
  <c r="P1200" i="29"/>
  <c r="O1200" i="29"/>
  <c r="N1200" i="29"/>
  <c r="M1200" i="29"/>
  <c r="K1200" i="29"/>
  <c r="J1200" i="29"/>
  <c r="I1200" i="29"/>
  <c r="L1200" i="29" s="1"/>
  <c r="H1200" i="29"/>
  <c r="G1200" i="29"/>
  <c r="L1199" i="29"/>
  <c r="U1198" i="29"/>
  <c r="T1198" i="29"/>
  <c r="S1198" i="29"/>
  <c r="R1198" i="29"/>
  <c r="Q1198" i="29"/>
  <c r="P1198" i="29"/>
  <c r="O1198" i="29"/>
  <c r="N1198" i="29"/>
  <c r="M1198" i="29"/>
  <c r="K1198" i="29"/>
  <c r="J1198" i="29"/>
  <c r="I1198" i="29"/>
  <c r="L1198" i="29" s="1"/>
  <c r="H1198" i="29"/>
  <c r="G1198" i="29"/>
  <c r="U1197" i="29"/>
  <c r="S1197" i="29"/>
  <c r="S1196" i="29" s="1"/>
  <c r="P1197" i="29"/>
  <c r="L1197" i="29"/>
  <c r="U1196" i="29"/>
  <c r="U1193" i="29" s="1"/>
  <c r="T1196" i="29"/>
  <c r="R1196" i="29"/>
  <c r="Q1196" i="29"/>
  <c r="Q1193" i="29" s="1"/>
  <c r="P1196" i="29"/>
  <c r="O1196" i="29"/>
  <c r="N1196" i="29"/>
  <c r="M1196" i="29"/>
  <c r="M1193" i="29" s="1"/>
  <c r="L1196" i="29"/>
  <c r="K1196" i="29"/>
  <c r="J1196" i="29"/>
  <c r="I1196" i="29"/>
  <c r="I1193" i="29" s="1"/>
  <c r="H1196" i="29"/>
  <c r="G1196" i="29"/>
  <c r="U1195" i="29"/>
  <c r="S1195" i="29"/>
  <c r="P1195" i="29"/>
  <c r="P1194" i="29" s="1"/>
  <c r="P1193" i="29" s="1"/>
  <c r="L1195" i="29"/>
  <c r="U1194" i="29"/>
  <c r="T1194" i="29"/>
  <c r="T1193" i="29" s="1"/>
  <c r="S1194" i="29"/>
  <c r="R1194" i="29"/>
  <c r="Q1194" i="29"/>
  <c r="O1194" i="29"/>
  <c r="O1193" i="29" s="1"/>
  <c r="N1194" i="29"/>
  <c r="M1194" i="29"/>
  <c r="K1194" i="29"/>
  <c r="L1194" i="29" s="1"/>
  <c r="J1194" i="29"/>
  <c r="I1194" i="29"/>
  <c r="H1194" i="29"/>
  <c r="H1193" i="29" s="1"/>
  <c r="G1194" i="29"/>
  <c r="G1193" i="29" s="1"/>
  <c r="R1193" i="29"/>
  <c r="N1193" i="29"/>
  <c r="J1193" i="29"/>
  <c r="U1192" i="29"/>
  <c r="S1192" i="29"/>
  <c r="S1191" i="29" s="1"/>
  <c r="P1192" i="29"/>
  <c r="L1192" i="29"/>
  <c r="U1191" i="29"/>
  <c r="T1191" i="29"/>
  <c r="R1191" i="29"/>
  <c r="R1186" i="29" s="1"/>
  <c r="Q1191" i="29"/>
  <c r="P1191" i="29"/>
  <c r="O1191" i="29"/>
  <c r="N1191" i="29"/>
  <c r="N1186" i="29" s="1"/>
  <c r="M1191" i="29"/>
  <c r="K1191" i="29"/>
  <c r="J1191" i="29"/>
  <c r="J1186" i="29" s="1"/>
  <c r="I1191" i="29"/>
  <c r="L1191" i="29" s="1"/>
  <c r="H1191" i="29"/>
  <c r="G1191" i="29"/>
  <c r="U1190" i="29"/>
  <c r="S1190" i="29"/>
  <c r="P1190" i="29"/>
  <c r="L1190" i="29"/>
  <c r="U1189" i="29"/>
  <c r="S1189" i="29"/>
  <c r="P1189" i="29"/>
  <c r="L1189" i="29"/>
  <c r="U1188" i="29"/>
  <c r="S1188" i="29"/>
  <c r="S1187" i="29" s="1"/>
  <c r="P1188" i="29"/>
  <c r="L1188" i="29"/>
  <c r="U1187" i="29"/>
  <c r="U1186" i="29" s="1"/>
  <c r="T1187" i="29"/>
  <c r="T1186" i="29" s="1"/>
  <c r="R1187" i="29"/>
  <c r="Q1187" i="29"/>
  <c r="Q1186" i="29" s="1"/>
  <c r="P1187" i="29"/>
  <c r="P1186" i="29" s="1"/>
  <c r="O1187" i="29"/>
  <c r="N1187" i="29"/>
  <c r="M1187" i="29"/>
  <c r="M1186" i="29" s="1"/>
  <c r="L1187" i="29"/>
  <c r="K1187" i="29"/>
  <c r="J1187" i="29"/>
  <c r="I1187" i="29"/>
  <c r="I1186" i="29" s="1"/>
  <c r="L1186" i="29" s="1"/>
  <c r="H1187" i="29"/>
  <c r="H1186" i="29" s="1"/>
  <c r="G1187" i="29"/>
  <c r="O1186" i="29"/>
  <c r="K1186" i="29"/>
  <c r="G1186" i="29"/>
  <c r="L1185" i="29"/>
  <c r="U1184" i="29"/>
  <c r="T1184" i="29"/>
  <c r="S1184" i="29"/>
  <c r="R1184" i="29"/>
  <c r="Q1184" i="29"/>
  <c r="P1184" i="29"/>
  <c r="O1184" i="29"/>
  <c r="N1184" i="29"/>
  <c r="M1184" i="29"/>
  <c r="K1184" i="29"/>
  <c r="L1184" i="29" s="1"/>
  <c r="J1184" i="29"/>
  <c r="I1184" i="29"/>
  <c r="H1184" i="29"/>
  <c r="G1184" i="29"/>
  <c r="L1183" i="29"/>
  <c r="U1182" i="29"/>
  <c r="T1182" i="29"/>
  <c r="S1182" i="29"/>
  <c r="R1182" i="29"/>
  <c r="Q1182" i="29"/>
  <c r="P1182" i="29"/>
  <c r="O1182" i="29"/>
  <c r="N1182" i="29"/>
  <c r="M1182" i="29"/>
  <c r="K1182" i="29"/>
  <c r="L1182" i="29" s="1"/>
  <c r="J1182" i="29"/>
  <c r="I1182" i="29"/>
  <c r="H1182" i="29"/>
  <c r="G1182" i="29"/>
  <c r="U1181" i="29"/>
  <c r="S1181" i="29"/>
  <c r="P1181" i="29"/>
  <c r="L1181" i="29"/>
  <c r="U1180" i="29"/>
  <c r="S1180" i="29"/>
  <c r="P1180" i="29"/>
  <c r="L1180" i="29"/>
  <c r="U1179" i="29"/>
  <c r="U1177" i="29" s="1"/>
  <c r="S1179" i="29"/>
  <c r="P1179" i="29"/>
  <c r="L1179" i="29"/>
  <c r="L1178" i="29"/>
  <c r="T1177" i="29"/>
  <c r="S1177" i="29"/>
  <c r="R1177" i="29"/>
  <c r="Q1177" i="29"/>
  <c r="P1177" i="29"/>
  <c r="O1177" i="29"/>
  <c r="N1177" i="29"/>
  <c r="M1177" i="29"/>
  <c r="K1177" i="29"/>
  <c r="L1177" i="29" s="1"/>
  <c r="J1177" i="29"/>
  <c r="I1177" i="29"/>
  <c r="H1177" i="29"/>
  <c r="G1177" i="29"/>
  <c r="L1176" i="29"/>
  <c r="U1175" i="29"/>
  <c r="T1175" i="29"/>
  <c r="S1175" i="29"/>
  <c r="R1175" i="29"/>
  <c r="Q1175" i="29"/>
  <c r="P1175" i="29"/>
  <c r="O1175" i="29"/>
  <c r="N1175" i="29"/>
  <c r="M1175" i="29"/>
  <c r="K1175" i="29"/>
  <c r="L1175" i="29" s="1"/>
  <c r="J1175" i="29"/>
  <c r="I1175" i="29"/>
  <c r="H1175" i="29"/>
  <c r="G1175" i="29"/>
  <c r="L1174" i="29"/>
  <c r="U1173" i="29"/>
  <c r="T1173" i="29"/>
  <c r="S1173" i="29"/>
  <c r="R1173" i="29"/>
  <c r="Q1173" i="29"/>
  <c r="P1173" i="29"/>
  <c r="O1173" i="29"/>
  <c r="N1173" i="29"/>
  <c r="M1173" i="29"/>
  <c r="K1173" i="29"/>
  <c r="L1173" i="29" s="1"/>
  <c r="J1173" i="29"/>
  <c r="I1173" i="29"/>
  <c r="H1173" i="29"/>
  <c r="G1173" i="29"/>
  <c r="U1172" i="29"/>
  <c r="U1170" i="29" s="1"/>
  <c r="S1172" i="29"/>
  <c r="P1172" i="29"/>
  <c r="L1172" i="29"/>
  <c r="L1171" i="29"/>
  <c r="T1170" i="29"/>
  <c r="S1170" i="29"/>
  <c r="R1170" i="29"/>
  <c r="Q1170" i="29"/>
  <c r="P1170" i="29"/>
  <c r="O1170" i="29"/>
  <c r="N1170" i="29"/>
  <c r="M1170" i="29"/>
  <c r="K1170" i="29"/>
  <c r="L1170" i="29" s="1"/>
  <c r="J1170" i="29"/>
  <c r="I1170" i="29"/>
  <c r="H1170" i="29"/>
  <c r="G1170" i="29"/>
  <c r="U1169" i="29"/>
  <c r="S1169" i="29"/>
  <c r="P1169" i="29"/>
  <c r="L1169" i="29"/>
  <c r="U1168" i="29"/>
  <c r="U1166" i="29" s="1"/>
  <c r="S1168" i="29"/>
  <c r="P1168" i="29"/>
  <c r="L1168" i="29"/>
  <c r="L1167" i="29"/>
  <c r="T1166" i="29"/>
  <c r="S1166" i="29"/>
  <c r="R1166" i="29"/>
  <c r="Q1166" i="29"/>
  <c r="P1166" i="29"/>
  <c r="O1166" i="29"/>
  <c r="N1166" i="29"/>
  <c r="M1166" i="29"/>
  <c r="K1166" i="29"/>
  <c r="L1166" i="29" s="1"/>
  <c r="J1166" i="29"/>
  <c r="I1166" i="29"/>
  <c r="H1166" i="29"/>
  <c r="G1166" i="29"/>
  <c r="U1165" i="29"/>
  <c r="S1165" i="29"/>
  <c r="P1165" i="29"/>
  <c r="L1165" i="29"/>
  <c r="U1164" i="29"/>
  <c r="S1164" i="29"/>
  <c r="P1164" i="29"/>
  <c r="L1164" i="29"/>
  <c r="U1163" i="29"/>
  <c r="S1163" i="29"/>
  <c r="P1163" i="29"/>
  <c r="L1163" i="29"/>
  <c r="U1162" i="29"/>
  <c r="S1162" i="29"/>
  <c r="P1162" i="29"/>
  <c r="L1162" i="29"/>
  <c r="U1161" i="29"/>
  <c r="S1161" i="29"/>
  <c r="P1161" i="29"/>
  <c r="L1161" i="29"/>
  <c r="U1160" i="29"/>
  <c r="S1160" i="29"/>
  <c r="P1160" i="29"/>
  <c r="L1160" i="29"/>
  <c r="U1159" i="29"/>
  <c r="U1157" i="29" s="1"/>
  <c r="S1159" i="29"/>
  <c r="P1159" i="29"/>
  <c r="L1159" i="29"/>
  <c r="L1158" i="29"/>
  <c r="T1157" i="29"/>
  <c r="S1157" i="29"/>
  <c r="R1157" i="29"/>
  <c r="Q1157" i="29"/>
  <c r="P1157" i="29"/>
  <c r="O1157" i="29"/>
  <c r="N1157" i="29"/>
  <c r="M1157" i="29"/>
  <c r="K1157" i="29"/>
  <c r="L1157" i="29" s="1"/>
  <c r="J1157" i="29"/>
  <c r="I1157" i="29"/>
  <c r="H1157" i="29"/>
  <c r="G1157" i="29"/>
  <c r="U1156" i="29"/>
  <c r="S1156" i="29"/>
  <c r="P1156" i="29"/>
  <c r="L1156" i="29"/>
  <c r="U1155" i="29"/>
  <c r="S1155" i="29"/>
  <c r="P1155" i="29"/>
  <c r="L1155" i="29"/>
  <c r="U1154" i="29"/>
  <c r="S1154" i="29"/>
  <c r="P1154" i="29"/>
  <c r="L1154" i="29"/>
  <c r="U1153" i="29"/>
  <c r="U1151" i="29" s="1"/>
  <c r="S1153" i="29"/>
  <c r="P1153" i="29"/>
  <c r="L1153" i="29"/>
  <c r="L1152" i="29"/>
  <c r="T1151" i="29"/>
  <c r="S1151" i="29"/>
  <c r="R1151" i="29"/>
  <c r="Q1151" i="29"/>
  <c r="P1151" i="29"/>
  <c r="O1151" i="29"/>
  <c r="O1139" i="29" s="1"/>
  <c r="O1138" i="29" s="1"/>
  <c r="N1151" i="29"/>
  <c r="M1151" i="29"/>
  <c r="K1151" i="29"/>
  <c r="L1151" i="29" s="1"/>
  <c r="J1151" i="29"/>
  <c r="I1151" i="29"/>
  <c r="H1151" i="29"/>
  <c r="G1151" i="29"/>
  <c r="G1139" i="29" s="1"/>
  <c r="G1138" i="29" s="1"/>
  <c r="U1150" i="29"/>
  <c r="S1150" i="29"/>
  <c r="P1150" i="29"/>
  <c r="L1150" i="29"/>
  <c r="U1149" i="29"/>
  <c r="U1147" i="29" s="1"/>
  <c r="S1149" i="29"/>
  <c r="P1149" i="29"/>
  <c r="L1149" i="29"/>
  <c r="L1148" i="29"/>
  <c r="T1147" i="29"/>
  <c r="S1147" i="29"/>
  <c r="R1147" i="29"/>
  <c r="Q1147" i="29"/>
  <c r="P1147" i="29"/>
  <c r="O1147" i="29"/>
  <c r="N1147" i="29"/>
  <c r="M1147" i="29"/>
  <c r="K1147" i="29"/>
  <c r="L1147" i="29" s="1"/>
  <c r="J1147" i="29"/>
  <c r="I1147" i="29"/>
  <c r="H1147" i="29"/>
  <c r="G1147" i="29"/>
  <c r="L1146" i="29"/>
  <c r="L1145" i="29"/>
  <c r="U1144" i="29"/>
  <c r="T1144" i="29"/>
  <c r="S1144" i="29"/>
  <c r="R1144" i="29"/>
  <c r="Q1144" i="29"/>
  <c r="P1144" i="29"/>
  <c r="O1144" i="29"/>
  <c r="N1144" i="29"/>
  <c r="M1144" i="29"/>
  <c r="L1144" i="29"/>
  <c r="K1144" i="29"/>
  <c r="J1144" i="29"/>
  <c r="I1144" i="29"/>
  <c r="H1144" i="29"/>
  <c r="G1144" i="29"/>
  <c r="L1143" i="29"/>
  <c r="U1142" i="29"/>
  <c r="T1142" i="29"/>
  <c r="S1142" i="29"/>
  <c r="R1142" i="29"/>
  <c r="Q1142" i="29"/>
  <c r="P1142" i="29"/>
  <c r="O1142" i="29"/>
  <c r="N1142" i="29"/>
  <c r="M1142" i="29"/>
  <c r="L1142" i="29"/>
  <c r="K1142" i="29"/>
  <c r="J1142" i="29"/>
  <c r="I1142" i="29"/>
  <c r="H1142" i="29"/>
  <c r="G1142" i="29"/>
  <c r="L1141" i="29"/>
  <c r="U1140" i="29"/>
  <c r="U1139" i="29" s="1"/>
  <c r="U1138" i="29" s="1"/>
  <c r="T1140" i="29"/>
  <c r="T1139" i="29" s="1"/>
  <c r="T1138" i="29" s="1"/>
  <c r="S1140" i="29"/>
  <c r="R1140" i="29"/>
  <c r="Q1140" i="29"/>
  <c r="Q1139" i="29" s="1"/>
  <c r="Q1138" i="29" s="1"/>
  <c r="P1140" i="29"/>
  <c r="P1139" i="29" s="1"/>
  <c r="P1138" i="29" s="1"/>
  <c r="O1140" i="29"/>
  <c r="N1140" i="29"/>
  <c r="M1140" i="29"/>
  <c r="M1139" i="29" s="1"/>
  <c r="M1138" i="29" s="1"/>
  <c r="L1140" i="29"/>
  <c r="K1140" i="29"/>
  <c r="J1140" i="29"/>
  <c r="I1140" i="29"/>
  <c r="I1139" i="29" s="1"/>
  <c r="H1140" i="29"/>
  <c r="H1139" i="29" s="1"/>
  <c r="G1140" i="29"/>
  <c r="S1139" i="29"/>
  <c r="R1139" i="29"/>
  <c r="N1139" i="29"/>
  <c r="K1139" i="29"/>
  <c r="J1139" i="29"/>
  <c r="R1138" i="29"/>
  <c r="N1138" i="29"/>
  <c r="J1138" i="29"/>
  <c r="U1137" i="29"/>
  <c r="S1137" i="29"/>
  <c r="S1136" i="29" s="1"/>
  <c r="P1137" i="29"/>
  <c r="L1137" i="29"/>
  <c r="U1136" i="29"/>
  <c r="T1136" i="29"/>
  <c r="R1136" i="29"/>
  <c r="Q1136" i="29"/>
  <c r="P1136" i="29"/>
  <c r="O1136" i="29"/>
  <c r="N1136" i="29"/>
  <c r="M1136" i="29"/>
  <c r="K1136" i="29"/>
  <c r="J1136" i="29"/>
  <c r="I1136" i="29"/>
  <c r="L1136" i="29" s="1"/>
  <c r="H1136" i="29"/>
  <c r="G1136" i="29"/>
  <c r="U1135" i="29"/>
  <c r="S1135" i="29"/>
  <c r="S1134" i="29" s="1"/>
  <c r="P1135" i="29"/>
  <c r="L1135" i="29"/>
  <c r="U1134" i="29"/>
  <c r="T1134" i="29"/>
  <c r="R1134" i="29"/>
  <c r="Q1134" i="29"/>
  <c r="P1134" i="29"/>
  <c r="O1134" i="29"/>
  <c r="N1134" i="29"/>
  <c r="M1134" i="29"/>
  <c r="L1134" i="29"/>
  <c r="K1134" i="29"/>
  <c r="J1134" i="29"/>
  <c r="I1134" i="29"/>
  <c r="H1134" i="29"/>
  <c r="G1134" i="29"/>
  <c r="U1133" i="29"/>
  <c r="S1133" i="29"/>
  <c r="P1133" i="29"/>
  <c r="L1133" i="29"/>
  <c r="U1132" i="29"/>
  <c r="S1132" i="29"/>
  <c r="P1132" i="29"/>
  <c r="L1132" i="29"/>
  <c r="U1131" i="29"/>
  <c r="S1131" i="29"/>
  <c r="P1131" i="29"/>
  <c r="P1130" i="29" s="1"/>
  <c r="P1129" i="29" s="1"/>
  <c r="L1131" i="29"/>
  <c r="U1130" i="29"/>
  <c r="T1130" i="29"/>
  <c r="S1130" i="29"/>
  <c r="R1130" i="29"/>
  <c r="Q1130" i="29"/>
  <c r="O1130" i="29"/>
  <c r="O1129" i="29" s="1"/>
  <c r="N1130" i="29"/>
  <c r="M1130" i="29"/>
  <c r="K1130" i="29"/>
  <c r="J1130" i="29"/>
  <c r="I1130" i="29"/>
  <c r="H1130" i="29"/>
  <c r="H1129" i="29" s="1"/>
  <c r="G1130" i="29"/>
  <c r="G1129" i="29" s="1"/>
  <c r="R1129" i="29"/>
  <c r="N1129" i="29"/>
  <c r="J1129" i="29"/>
  <c r="U1128" i="29"/>
  <c r="S1128" i="29"/>
  <c r="S1127" i="29" s="1"/>
  <c r="P1128" i="29"/>
  <c r="L1128" i="29"/>
  <c r="U1127" i="29"/>
  <c r="U1117" i="29" s="1"/>
  <c r="T1127" i="29"/>
  <c r="R1127" i="29"/>
  <c r="Q1127" i="29"/>
  <c r="Q1117" i="29" s="1"/>
  <c r="P1127" i="29"/>
  <c r="O1127" i="29"/>
  <c r="N1127" i="29"/>
  <c r="M1127" i="29"/>
  <c r="M1117" i="29" s="1"/>
  <c r="K1127" i="29"/>
  <c r="J1127" i="29"/>
  <c r="I1127" i="29"/>
  <c r="L1127" i="29" s="1"/>
  <c r="H1127" i="29"/>
  <c r="G1127" i="29"/>
  <c r="U1126" i="29"/>
  <c r="S1126" i="29"/>
  <c r="P1126" i="29"/>
  <c r="L1126" i="29"/>
  <c r="U1125" i="29"/>
  <c r="S1125" i="29"/>
  <c r="S1124" i="29" s="1"/>
  <c r="P1125" i="29"/>
  <c r="L1125" i="29"/>
  <c r="U1124" i="29"/>
  <c r="T1124" i="29"/>
  <c r="R1124" i="29"/>
  <c r="Q1124" i="29"/>
  <c r="P1124" i="29"/>
  <c r="O1124" i="29"/>
  <c r="N1124" i="29"/>
  <c r="M1124" i="29"/>
  <c r="L1124" i="29"/>
  <c r="K1124" i="29"/>
  <c r="J1124" i="29"/>
  <c r="I1124" i="29"/>
  <c r="H1124" i="29"/>
  <c r="G1124" i="29"/>
  <c r="U1123" i="29"/>
  <c r="S1123" i="29"/>
  <c r="P1123" i="29"/>
  <c r="P1122" i="29" s="1"/>
  <c r="L1123" i="29"/>
  <c r="U1122" i="29"/>
  <c r="T1122" i="29"/>
  <c r="T1117" i="29" s="1"/>
  <c r="S1122" i="29"/>
  <c r="R1122" i="29"/>
  <c r="Q1122" i="29"/>
  <c r="O1122" i="29"/>
  <c r="N1122" i="29"/>
  <c r="M1122" i="29"/>
  <c r="K1122" i="29"/>
  <c r="L1122" i="29" s="1"/>
  <c r="J1122" i="29"/>
  <c r="I1122" i="29"/>
  <c r="H1122" i="29"/>
  <c r="G1122" i="29"/>
  <c r="U1121" i="29"/>
  <c r="S1121" i="29"/>
  <c r="P1121" i="29"/>
  <c r="L1121" i="29"/>
  <c r="U1120" i="29"/>
  <c r="S1120" i="29"/>
  <c r="P1120" i="29"/>
  <c r="L1120" i="29"/>
  <c r="U1119" i="29"/>
  <c r="S1119" i="29"/>
  <c r="P1119" i="29"/>
  <c r="P1118" i="29" s="1"/>
  <c r="L1119" i="29"/>
  <c r="U1118" i="29"/>
  <c r="T1118" i="29"/>
  <c r="S1118" i="29"/>
  <c r="R1118" i="29"/>
  <c r="R1117" i="29" s="1"/>
  <c r="Q1118" i="29"/>
  <c r="O1118" i="29"/>
  <c r="N1118" i="29"/>
  <c r="M1118" i="29"/>
  <c r="K1118" i="29"/>
  <c r="J1118" i="29"/>
  <c r="I1118" i="29"/>
  <c r="L1118" i="29" s="1"/>
  <c r="H1118" i="29"/>
  <c r="G1118" i="29"/>
  <c r="N1117" i="29"/>
  <c r="J1117" i="29"/>
  <c r="I1117" i="29"/>
  <c r="U1116" i="29"/>
  <c r="S1116" i="29"/>
  <c r="S1115" i="29" s="1"/>
  <c r="P1116" i="29"/>
  <c r="L1116" i="29"/>
  <c r="U1115" i="29"/>
  <c r="T1115" i="29"/>
  <c r="R1115" i="29"/>
  <c r="Q1115" i="29"/>
  <c r="P1115" i="29"/>
  <c r="O1115" i="29"/>
  <c r="N1115" i="29"/>
  <c r="M1115" i="29"/>
  <c r="L1115" i="29"/>
  <c r="K1115" i="29"/>
  <c r="J1115" i="29"/>
  <c r="I1115" i="29"/>
  <c r="H1115" i="29"/>
  <c r="G1115" i="29"/>
  <c r="U1114" i="29"/>
  <c r="S1114" i="29"/>
  <c r="P1114" i="29"/>
  <c r="P1113" i="29" s="1"/>
  <c r="L1114" i="29"/>
  <c r="U1113" i="29"/>
  <c r="T1113" i="29"/>
  <c r="S1113" i="29"/>
  <c r="R1113" i="29"/>
  <c r="Q1113" i="29"/>
  <c r="O1113" i="29"/>
  <c r="N1113" i="29"/>
  <c r="M1113" i="29"/>
  <c r="K1113" i="29"/>
  <c r="L1113" i="29" s="1"/>
  <c r="J1113" i="29"/>
  <c r="I1113" i="29"/>
  <c r="H1113" i="29"/>
  <c r="G1113" i="29"/>
  <c r="U1112" i="29"/>
  <c r="S1112" i="29"/>
  <c r="P1112" i="29"/>
  <c r="L1112" i="29"/>
  <c r="U1111" i="29"/>
  <c r="S1111" i="29"/>
  <c r="P1111" i="29"/>
  <c r="P1110" i="29" s="1"/>
  <c r="L1111" i="29"/>
  <c r="U1110" i="29"/>
  <c r="T1110" i="29"/>
  <c r="S1110" i="29"/>
  <c r="R1110" i="29"/>
  <c r="Q1110" i="29"/>
  <c r="O1110" i="29"/>
  <c r="N1110" i="29"/>
  <c r="M1110" i="29"/>
  <c r="K1110" i="29"/>
  <c r="J1110" i="29"/>
  <c r="I1110" i="29"/>
  <c r="H1110" i="29"/>
  <c r="G1110" i="29"/>
  <c r="U1109" i="29"/>
  <c r="S1109" i="29"/>
  <c r="P1109" i="29"/>
  <c r="L1109" i="29"/>
  <c r="U1108" i="29"/>
  <c r="S1108" i="29"/>
  <c r="P1108" i="29"/>
  <c r="L1108" i="29"/>
  <c r="U1107" i="29"/>
  <c r="S1107" i="29"/>
  <c r="P1107" i="29"/>
  <c r="L1107" i="29"/>
  <c r="U1106" i="29"/>
  <c r="S1106" i="29"/>
  <c r="P1106" i="29"/>
  <c r="L1106" i="29"/>
  <c r="U1105" i="29"/>
  <c r="S1105" i="29"/>
  <c r="S1104" i="29" s="1"/>
  <c r="P1105" i="29"/>
  <c r="L1105" i="29"/>
  <c r="U1104" i="29"/>
  <c r="T1104" i="29"/>
  <c r="R1104" i="29"/>
  <c r="Q1104" i="29"/>
  <c r="P1104" i="29"/>
  <c r="O1104" i="29"/>
  <c r="N1104" i="29"/>
  <c r="M1104" i="29"/>
  <c r="K1104" i="29"/>
  <c r="J1104" i="29"/>
  <c r="I1104" i="29"/>
  <c r="L1104" i="29" s="1"/>
  <c r="H1104" i="29"/>
  <c r="G1104" i="29"/>
  <c r="U1103" i="29"/>
  <c r="S1103" i="29"/>
  <c r="S1102" i="29" s="1"/>
  <c r="P1103" i="29"/>
  <c r="L1103" i="29"/>
  <c r="U1102" i="29"/>
  <c r="T1102" i="29"/>
  <c r="R1102" i="29"/>
  <c r="Q1102" i="29"/>
  <c r="P1102" i="29"/>
  <c r="O1102" i="29"/>
  <c r="N1102" i="29"/>
  <c r="M1102" i="29"/>
  <c r="K1102" i="29"/>
  <c r="J1102" i="29"/>
  <c r="I1102" i="29"/>
  <c r="L1102" i="29" s="1"/>
  <c r="H1102" i="29"/>
  <c r="G1102" i="29"/>
  <c r="U1101" i="29"/>
  <c r="S1101" i="29"/>
  <c r="P1101" i="29"/>
  <c r="L1101" i="29"/>
  <c r="U1100" i="29"/>
  <c r="S1100" i="29"/>
  <c r="P1100" i="29"/>
  <c r="L1100" i="29"/>
  <c r="U1099" i="29"/>
  <c r="S1099" i="29"/>
  <c r="P1099" i="29"/>
  <c r="L1099" i="29"/>
  <c r="U1098" i="29"/>
  <c r="S1098" i="29"/>
  <c r="P1098" i="29"/>
  <c r="L1098" i="29"/>
  <c r="U1097" i="29"/>
  <c r="S1097" i="29"/>
  <c r="P1097" i="29"/>
  <c r="L1097" i="29"/>
  <c r="U1096" i="29"/>
  <c r="S1096" i="29"/>
  <c r="P1096" i="29"/>
  <c r="L1096" i="29"/>
  <c r="U1095" i="29"/>
  <c r="S1095" i="29"/>
  <c r="P1095" i="29"/>
  <c r="L1095" i="29"/>
  <c r="U1094" i="29"/>
  <c r="S1094" i="29"/>
  <c r="P1094" i="29"/>
  <c r="L1094" i="29"/>
  <c r="U1093" i="29"/>
  <c r="S1093" i="29"/>
  <c r="S1092" i="29" s="1"/>
  <c r="P1093" i="29"/>
  <c r="L1093" i="29"/>
  <c r="U1092" i="29"/>
  <c r="T1092" i="29"/>
  <c r="R1092" i="29"/>
  <c r="Q1092" i="29"/>
  <c r="P1092" i="29"/>
  <c r="O1092" i="29"/>
  <c r="N1092" i="29"/>
  <c r="M1092" i="29"/>
  <c r="L1092" i="29"/>
  <c r="K1092" i="29"/>
  <c r="J1092" i="29"/>
  <c r="I1092" i="29"/>
  <c r="H1092" i="29"/>
  <c r="G1092" i="29"/>
  <c r="U1091" i="29"/>
  <c r="S1091" i="29"/>
  <c r="P1091" i="29"/>
  <c r="L1091" i="29"/>
  <c r="U1090" i="29"/>
  <c r="S1090" i="29"/>
  <c r="P1090" i="29"/>
  <c r="L1090" i="29"/>
  <c r="U1089" i="29"/>
  <c r="S1089" i="29"/>
  <c r="P1089" i="29"/>
  <c r="P1088" i="29" s="1"/>
  <c r="L1089" i="29"/>
  <c r="U1088" i="29"/>
  <c r="T1088" i="29"/>
  <c r="S1088" i="29"/>
  <c r="R1088" i="29"/>
  <c r="Q1088" i="29"/>
  <c r="O1088" i="29"/>
  <c r="N1088" i="29"/>
  <c r="N1074" i="29" s="1"/>
  <c r="N1073" i="29" s="1"/>
  <c r="N1072" i="29" s="1"/>
  <c r="M1088" i="29"/>
  <c r="K1088" i="29"/>
  <c r="J1088" i="29"/>
  <c r="J1074" i="29" s="1"/>
  <c r="J1073" i="29" s="1"/>
  <c r="J1072" i="29" s="1"/>
  <c r="I1088" i="29"/>
  <c r="L1088" i="29" s="1"/>
  <c r="H1088" i="29"/>
  <c r="G1088" i="29"/>
  <c r="U1087" i="29"/>
  <c r="S1087" i="29"/>
  <c r="P1087" i="29"/>
  <c r="L1087" i="29"/>
  <c r="U1086" i="29"/>
  <c r="S1086" i="29"/>
  <c r="P1086" i="29"/>
  <c r="L1086" i="29"/>
  <c r="U1085" i="29"/>
  <c r="S1085" i="29"/>
  <c r="P1085" i="29"/>
  <c r="L1085" i="29"/>
  <c r="U1084" i="29"/>
  <c r="S1084" i="29"/>
  <c r="S1083" i="29" s="1"/>
  <c r="P1084" i="29"/>
  <c r="L1084" i="29"/>
  <c r="U1083" i="29"/>
  <c r="T1083" i="29"/>
  <c r="R1083" i="29"/>
  <c r="Q1083" i="29"/>
  <c r="Q1074" i="29" s="1"/>
  <c r="P1083" i="29"/>
  <c r="O1083" i="29"/>
  <c r="N1083" i="29"/>
  <c r="M1083" i="29"/>
  <c r="M1074" i="29" s="1"/>
  <c r="K1083" i="29"/>
  <c r="J1083" i="29"/>
  <c r="I1083" i="29"/>
  <c r="L1083" i="29" s="1"/>
  <c r="H1083" i="29"/>
  <c r="G1083" i="29"/>
  <c r="U1082" i="29"/>
  <c r="S1082" i="29"/>
  <c r="P1082" i="29"/>
  <c r="L1082" i="29"/>
  <c r="U1081" i="29"/>
  <c r="S1081" i="29"/>
  <c r="S1080" i="29" s="1"/>
  <c r="P1081" i="29"/>
  <c r="L1081" i="29"/>
  <c r="U1080" i="29"/>
  <c r="T1080" i="29"/>
  <c r="R1080" i="29"/>
  <c r="Q1080" i="29"/>
  <c r="P1080" i="29"/>
  <c r="O1080" i="29"/>
  <c r="N1080" i="29"/>
  <c r="M1080" i="29"/>
  <c r="L1080" i="29"/>
  <c r="K1080" i="29"/>
  <c r="J1080" i="29"/>
  <c r="I1080" i="29"/>
  <c r="H1080" i="29"/>
  <c r="G1080" i="29"/>
  <c r="U1079" i="29"/>
  <c r="S1079" i="29"/>
  <c r="P1079" i="29"/>
  <c r="P1078" i="29" s="1"/>
  <c r="L1079" i="29"/>
  <c r="U1078" i="29"/>
  <c r="T1078" i="29"/>
  <c r="S1078" i="29"/>
  <c r="R1078" i="29"/>
  <c r="Q1078" i="29"/>
  <c r="O1078" i="29"/>
  <c r="N1078" i="29"/>
  <c r="M1078" i="29"/>
  <c r="K1078" i="29"/>
  <c r="J1078" i="29"/>
  <c r="I1078" i="29"/>
  <c r="L1078" i="29" s="1"/>
  <c r="H1078" i="29"/>
  <c r="G1078" i="29"/>
  <c r="U1077" i="29"/>
  <c r="U1075" i="29" s="1"/>
  <c r="U1074" i="29" s="1"/>
  <c r="S1077" i="29"/>
  <c r="P1077" i="29"/>
  <c r="L1077" i="29"/>
  <c r="U1076" i="29"/>
  <c r="S1076" i="29"/>
  <c r="S1075" i="29" s="1"/>
  <c r="S1074" i="29" s="1"/>
  <c r="P1076" i="29"/>
  <c r="L1076" i="29"/>
  <c r="T1075" i="29"/>
  <c r="T1074" i="29" s="1"/>
  <c r="R1075" i="29"/>
  <c r="Q1075" i="29"/>
  <c r="P1075" i="29"/>
  <c r="O1075" i="29"/>
  <c r="V1076" i="29" s="1"/>
  <c r="V1077" i="29" s="1"/>
  <c r="N1075" i="29"/>
  <c r="M1075" i="29"/>
  <c r="L1075" i="29"/>
  <c r="K1075" i="29"/>
  <c r="J1075" i="29"/>
  <c r="I1075" i="29"/>
  <c r="H1075" i="29"/>
  <c r="H1074" i="29" s="1"/>
  <c r="G1075" i="29"/>
  <c r="R1074" i="29"/>
  <c r="O1074" i="29"/>
  <c r="K1074" i="29"/>
  <c r="G1074" i="29"/>
  <c r="R1073" i="29"/>
  <c r="R1072" i="29" s="1"/>
  <c r="U1071" i="29"/>
  <c r="S1071" i="29"/>
  <c r="S1070" i="29" s="1"/>
  <c r="S1069" i="29" s="1"/>
  <c r="P1071" i="29"/>
  <c r="L1071" i="29"/>
  <c r="U1070" i="29"/>
  <c r="T1070" i="29"/>
  <c r="T1069" i="29" s="1"/>
  <c r="R1070" i="29"/>
  <c r="Q1070" i="29"/>
  <c r="P1070" i="29"/>
  <c r="P1069" i="29" s="1"/>
  <c r="O1070" i="29"/>
  <c r="N1070" i="29"/>
  <c r="M1070" i="29"/>
  <c r="L1070" i="29"/>
  <c r="K1070" i="29"/>
  <c r="J1070" i="29"/>
  <c r="I1070" i="29"/>
  <c r="H1070" i="29"/>
  <c r="H1069" i="29" s="1"/>
  <c r="G1070" i="29"/>
  <c r="U1069" i="29"/>
  <c r="R1069" i="29"/>
  <c r="Q1069" i="29"/>
  <c r="O1069" i="29"/>
  <c r="N1069" i="29"/>
  <c r="M1069" i="29"/>
  <c r="K1069" i="29"/>
  <c r="J1069" i="29"/>
  <c r="I1069" i="29"/>
  <c r="L1069" i="29" s="1"/>
  <c r="G1069" i="29"/>
  <c r="U1068" i="29"/>
  <c r="S1068" i="29"/>
  <c r="S1067" i="29" s="1"/>
  <c r="S1066" i="29" s="1"/>
  <c r="P1068" i="29"/>
  <c r="L1068" i="29"/>
  <c r="U1067" i="29"/>
  <c r="T1067" i="29"/>
  <c r="R1067" i="29"/>
  <c r="R1066" i="29" s="1"/>
  <c r="Q1067" i="29"/>
  <c r="P1067" i="29"/>
  <c r="O1067" i="29"/>
  <c r="N1067" i="29"/>
  <c r="N1066" i="29" s="1"/>
  <c r="M1067" i="29"/>
  <c r="K1067" i="29"/>
  <c r="J1067" i="29"/>
  <c r="J1066" i="29" s="1"/>
  <c r="I1067" i="29"/>
  <c r="L1067" i="29" s="1"/>
  <c r="H1067" i="29"/>
  <c r="G1067" i="29"/>
  <c r="U1066" i="29"/>
  <c r="T1066" i="29"/>
  <c r="Q1066" i="29"/>
  <c r="P1066" i="29"/>
  <c r="O1066" i="29"/>
  <c r="M1066" i="29"/>
  <c r="K1066" i="29"/>
  <c r="I1066" i="29"/>
  <c r="L1066" i="29" s="1"/>
  <c r="H1066" i="29"/>
  <c r="G1066" i="29"/>
  <c r="U1065" i="29"/>
  <c r="S1065" i="29"/>
  <c r="S1064" i="29" s="1"/>
  <c r="P1065" i="29"/>
  <c r="L1065" i="29"/>
  <c r="U1064" i="29"/>
  <c r="T1064" i="29"/>
  <c r="R1064" i="29"/>
  <c r="Q1064" i="29"/>
  <c r="P1064" i="29"/>
  <c r="O1064" i="29"/>
  <c r="N1064" i="29"/>
  <c r="M1064" i="29"/>
  <c r="L1064" i="29"/>
  <c r="K1064" i="29"/>
  <c r="J1064" i="29"/>
  <c r="I1064" i="29"/>
  <c r="H1064" i="29"/>
  <c r="G1064" i="29"/>
  <c r="U1063" i="29"/>
  <c r="S1063" i="29"/>
  <c r="P1063" i="29"/>
  <c r="P1061" i="29" s="1"/>
  <c r="L1063" i="29"/>
  <c r="U1062" i="29"/>
  <c r="T1062" i="29"/>
  <c r="S1062" i="29"/>
  <c r="R1062" i="29"/>
  <c r="Q1062" i="29"/>
  <c r="O1062" i="29"/>
  <c r="N1062" i="29"/>
  <c r="M1062" i="29"/>
  <c r="K1062" i="29"/>
  <c r="J1062" i="29"/>
  <c r="I1062" i="29"/>
  <c r="L1062" i="29" s="1"/>
  <c r="H1062" i="29"/>
  <c r="G1062" i="29"/>
  <c r="G1061" i="29" s="1"/>
  <c r="U1061" i="29"/>
  <c r="T1061" i="29"/>
  <c r="R1061" i="29"/>
  <c r="Q1061" i="29"/>
  <c r="O1061" i="29"/>
  <c r="L1061" i="29"/>
  <c r="U1060" i="29"/>
  <c r="S1060" i="29"/>
  <c r="P1060" i="29"/>
  <c r="P1056" i="29" s="1"/>
  <c r="L1060" i="29"/>
  <c r="U1059" i="29"/>
  <c r="T1059" i="29"/>
  <c r="S1059" i="29"/>
  <c r="R1059" i="29"/>
  <c r="Q1059" i="29"/>
  <c r="O1059" i="29"/>
  <c r="N1059" i="29"/>
  <c r="M1059" i="29"/>
  <c r="K1059" i="29"/>
  <c r="J1059" i="29"/>
  <c r="I1059" i="29"/>
  <c r="L1059" i="29" s="1"/>
  <c r="H1059" i="29"/>
  <c r="G1059" i="29"/>
  <c r="U1058" i="29"/>
  <c r="S1058" i="29"/>
  <c r="S1057" i="29" s="1"/>
  <c r="P1058" i="29"/>
  <c r="L1058" i="29"/>
  <c r="U1057" i="29"/>
  <c r="T1057" i="29"/>
  <c r="R1057" i="29"/>
  <c r="Q1057" i="29"/>
  <c r="P1057" i="29"/>
  <c r="O1057" i="29"/>
  <c r="N1057" i="29"/>
  <c r="M1057" i="29"/>
  <c r="K1057" i="29"/>
  <c r="J1057" i="29"/>
  <c r="I1057" i="29"/>
  <c r="L1057" i="29" s="1"/>
  <c r="H1057" i="29"/>
  <c r="G1057" i="29"/>
  <c r="U1056" i="29"/>
  <c r="T1056" i="29"/>
  <c r="S1056" i="29"/>
  <c r="R1056" i="29"/>
  <c r="Q1056" i="29"/>
  <c r="O1056" i="29"/>
  <c r="L1056" i="29"/>
  <c r="G1056" i="29"/>
  <c r="U1055" i="29"/>
  <c r="S1055" i="29"/>
  <c r="S1054" i="29" s="1"/>
  <c r="S1053" i="29" s="1"/>
  <c r="P1055" i="29"/>
  <c r="L1055" i="29"/>
  <c r="U1054" i="29"/>
  <c r="T1054" i="29"/>
  <c r="R1054" i="29"/>
  <c r="R1053" i="29" s="1"/>
  <c r="Q1054" i="29"/>
  <c r="P1054" i="29"/>
  <c r="O1054" i="29"/>
  <c r="N1054" i="29"/>
  <c r="N1053" i="29" s="1"/>
  <c r="M1054" i="29"/>
  <c r="K1054" i="29"/>
  <c r="J1054" i="29"/>
  <c r="J1053" i="29" s="1"/>
  <c r="I1054" i="29"/>
  <c r="L1054" i="29" s="1"/>
  <c r="H1054" i="29"/>
  <c r="G1054" i="29"/>
  <c r="U1053" i="29"/>
  <c r="T1053" i="29"/>
  <c r="Q1053" i="29"/>
  <c r="P1053" i="29"/>
  <c r="O1053" i="29"/>
  <c r="M1053" i="29"/>
  <c r="K1053" i="29"/>
  <c r="I1053" i="29"/>
  <c r="L1053" i="29" s="1"/>
  <c r="H1053" i="29"/>
  <c r="G1053" i="29"/>
  <c r="U1052" i="29"/>
  <c r="S1052" i="29"/>
  <c r="S1051" i="29" s="1"/>
  <c r="P1052" i="29"/>
  <c r="L1052" i="29"/>
  <c r="U1051" i="29"/>
  <c r="T1051" i="29"/>
  <c r="R1051" i="29"/>
  <c r="Q1051" i="29"/>
  <c r="P1051" i="29"/>
  <c r="O1051" i="29"/>
  <c r="N1051" i="29"/>
  <c r="M1051" i="29"/>
  <c r="L1051" i="29"/>
  <c r="K1051" i="29"/>
  <c r="J1051" i="29"/>
  <c r="I1051" i="29"/>
  <c r="H1051" i="29"/>
  <c r="G1051" i="29"/>
  <c r="U1050" i="29"/>
  <c r="S1050" i="29"/>
  <c r="P1050" i="29"/>
  <c r="P1049" i="29" s="1"/>
  <c r="L1050" i="29"/>
  <c r="U1049" i="29"/>
  <c r="T1049" i="29"/>
  <c r="S1049" i="29"/>
  <c r="R1049" i="29"/>
  <c r="Q1049" i="29"/>
  <c r="O1049" i="29"/>
  <c r="N1049" i="29"/>
  <c r="M1049" i="29"/>
  <c r="K1049" i="29"/>
  <c r="J1049" i="29"/>
  <c r="I1049" i="29"/>
  <c r="L1049" i="29" s="1"/>
  <c r="H1049" i="29"/>
  <c r="G1049" i="29"/>
  <c r="U1048" i="29"/>
  <c r="S1048" i="29"/>
  <c r="S1047" i="29" s="1"/>
  <c r="P1048" i="29"/>
  <c r="L1048" i="29"/>
  <c r="U1047" i="29"/>
  <c r="T1047" i="29"/>
  <c r="R1047" i="29"/>
  <c r="Q1047" i="29"/>
  <c r="P1047" i="29"/>
  <c r="O1047" i="29"/>
  <c r="N1047" i="29"/>
  <c r="M1047" i="29"/>
  <c r="K1047" i="29"/>
  <c r="J1047" i="29"/>
  <c r="I1047" i="29"/>
  <c r="L1047" i="29" s="1"/>
  <c r="H1047" i="29"/>
  <c r="G1047" i="29"/>
  <c r="U1046" i="29"/>
  <c r="S1046" i="29"/>
  <c r="S1045" i="29" s="1"/>
  <c r="P1046" i="29"/>
  <c r="L1046" i="29"/>
  <c r="U1045" i="29"/>
  <c r="T1045" i="29"/>
  <c r="R1045" i="29"/>
  <c r="Q1045" i="29"/>
  <c r="P1045" i="29"/>
  <c r="O1045" i="29"/>
  <c r="N1045" i="29"/>
  <c r="M1045" i="29"/>
  <c r="K1045" i="29"/>
  <c r="J1045" i="29"/>
  <c r="I1045" i="29"/>
  <c r="L1045" i="29" s="1"/>
  <c r="H1045" i="29"/>
  <c r="G1045" i="29"/>
  <c r="U1044" i="29"/>
  <c r="S1044" i="29"/>
  <c r="S1043" i="29" s="1"/>
  <c r="P1044" i="29"/>
  <c r="L1044" i="29"/>
  <c r="U1043" i="29"/>
  <c r="T1043" i="29"/>
  <c r="R1043" i="29"/>
  <c r="Q1043" i="29"/>
  <c r="P1043" i="29"/>
  <c r="O1043" i="29"/>
  <c r="N1043" i="29"/>
  <c r="M1043" i="29"/>
  <c r="L1043" i="29"/>
  <c r="K1043" i="29"/>
  <c r="J1043" i="29"/>
  <c r="I1043" i="29"/>
  <c r="H1043" i="29"/>
  <c r="G1043" i="29"/>
  <c r="U1042" i="29"/>
  <c r="S1042" i="29"/>
  <c r="P1042" i="29"/>
  <c r="P1041" i="29" s="1"/>
  <c r="P1034" i="29" s="1"/>
  <c r="L1042" i="29"/>
  <c r="U1041" i="29"/>
  <c r="T1041" i="29"/>
  <c r="S1041" i="29"/>
  <c r="R1041" i="29"/>
  <c r="Q1041" i="29"/>
  <c r="O1041" i="29"/>
  <c r="O1034" i="29" s="1"/>
  <c r="N1041" i="29"/>
  <c r="M1041" i="29"/>
  <c r="K1041" i="29"/>
  <c r="K1034" i="29" s="1"/>
  <c r="J1041" i="29"/>
  <c r="I1041" i="29"/>
  <c r="L1041" i="29" s="1"/>
  <c r="H1041" i="29"/>
  <c r="G1041" i="29"/>
  <c r="G1034" i="29" s="1"/>
  <c r="U1040" i="29"/>
  <c r="S1040" i="29"/>
  <c r="P1040" i="29"/>
  <c r="L1040" i="29"/>
  <c r="U1039" i="29"/>
  <c r="S1039" i="29"/>
  <c r="P1039" i="29"/>
  <c r="L1039" i="29"/>
  <c r="U1038" i="29"/>
  <c r="S1038" i="29"/>
  <c r="S1037" i="29" s="1"/>
  <c r="P1038" i="29"/>
  <c r="L1038" i="29"/>
  <c r="U1037" i="29"/>
  <c r="T1037" i="29"/>
  <c r="R1037" i="29"/>
  <c r="R1034" i="29" s="1"/>
  <c r="Q1037" i="29"/>
  <c r="P1037" i="29"/>
  <c r="O1037" i="29"/>
  <c r="N1037" i="29"/>
  <c r="N1034" i="29" s="1"/>
  <c r="M1037" i="29"/>
  <c r="K1037" i="29"/>
  <c r="J1037" i="29"/>
  <c r="J1034" i="29" s="1"/>
  <c r="I1037" i="29"/>
  <c r="L1037" i="29" s="1"/>
  <c r="H1037" i="29"/>
  <c r="G1037" i="29"/>
  <c r="U1036" i="29"/>
  <c r="S1036" i="29"/>
  <c r="S1035" i="29" s="1"/>
  <c r="S1034" i="29" s="1"/>
  <c r="P1036" i="29"/>
  <c r="L1036" i="29"/>
  <c r="U1035" i="29"/>
  <c r="U1034" i="29" s="1"/>
  <c r="T1035" i="29"/>
  <c r="R1035" i="29"/>
  <c r="Q1035" i="29"/>
  <c r="Q1034" i="29" s="1"/>
  <c r="P1035" i="29"/>
  <c r="O1035" i="29"/>
  <c r="N1035" i="29"/>
  <c r="M1035" i="29"/>
  <c r="M1034" i="29" s="1"/>
  <c r="K1035" i="29"/>
  <c r="J1035" i="29"/>
  <c r="I1035" i="29"/>
  <c r="L1035" i="29" s="1"/>
  <c r="H1035" i="29"/>
  <c r="G1035" i="29"/>
  <c r="T1034" i="29"/>
  <c r="H1034" i="29"/>
  <c r="U1033" i="29"/>
  <c r="S1033" i="29"/>
  <c r="P1033" i="29"/>
  <c r="P1032" i="29" s="1"/>
  <c r="P1031" i="29" s="1"/>
  <c r="L1033" i="29"/>
  <c r="U1032" i="29"/>
  <c r="T1032" i="29"/>
  <c r="S1032" i="29"/>
  <c r="S1031" i="29" s="1"/>
  <c r="R1032" i="29"/>
  <c r="Q1032" i="29"/>
  <c r="O1032" i="29"/>
  <c r="O1031" i="29" s="1"/>
  <c r="N1032" i="29"/>
  <c r="M1032" i="29"/>
  <c r="K1032" i="29"/>
  <c r="K1031" i="29" s="1"/>
  <c r="J1032" i="29"/>
  <c r="I1032" i="29"/>
  <c r="L1032" i="29" s="1"/>
  <c r="H1032" i="29"/>
  <c r="G1032" i="29"/>
  <c r="G1031" i="29" s="1"/>
  <c r="U1031" i="29"/>
  <c r="T1031" i="29"/>
  <c r="R1031" i="29"/>
  <c r="Q1031" i="29"/>
  <c r="N1031" i="29"/>
  <c r="M1031" i="29"/>
  <c r="J1031" i="29"/>
  <c r="I1031" i="29"/>
  <c r="L1031" i="29" s="1"/>
  <c r="H1031" i="29"/>
  <c r="L1030" i="29"/>
  <c r="U1029" i="29"/>
  <c r="T1029" i="29"/>
  <c r="S1029" i="29"/>
  <c r="R1029" i="29"/>
  <c r="Q1029" i="29"/>
  <c r="P1029" i="29"/>
  <c r="O1029" i="29"/>
  <c r="N1029" i="29"/>
  <c r="M1029" i="29"/>
  <c r="K1029" i="29"/>
  <c r="J1029" i="29"/>
  <c r="I1029" i="29"/>
  <c r="L1029" i="29" s="1"/>
  <c r="H1029" i="29"/>
  <c r="G1029" i="29"/>
  <c r="L1028" i="29"/>
  <c r="U1027" i="29"/>
  <c r="T1027" i="29"/>
  <c r="S1027" i="29"/>
  <c r="R1027" i="29"/>
  <c r="Q1027" i="29"/>
  <c r="P1027" i="29"/>
  <c r="O1027" i="29"/>
  <c r="N1027" i="29"/>
  <c r="M1027" i="29"/>
  <c r="K1027" i="29"/>
  <c r="J1027" i="29"/>
  <c r="I1027" i="29"/>
  <c r="L1027" i="29" s="1"/>
  <c r="H1027" i="29"/>
  <c r="G1027" i="29"/>
  <c r="U1026" i="29"/>
  <c r="S1026" i="29"/>
  <c r="S1025" i="29" s="1"/>
  <c r="P1026" i="29"/>
  <c r="L1026" i="29"/>
  <c r="U1025" i="29"/>
  <c r="T1025" i="29"/>
  <c r="R1025" i="29"/>
  <c r="Q1025" i="29"/>
  <c r="P1025" i="29"/>
  <c r="O1025" i="29"/>
  <c r="N1025" i="29"/>
  <c r="M1025" i="29"/>
  <c r="K1025" i="29"/>
  <c r="J1025" i="29"/>
  <c r="I1025" i="29"/>
  <c r="L1025" i="29" s="1"/>
  <c r="H1025" i="29"/>
  <c r="G1025" i="29"/>
  <c r="U1024" i="29"/>
  <c r="S1024" i="29"/>
  <c r="S1023" i="29" s="1"/>
  <c r="P1024" i="29"/>
  <c r="L1024" i="29"/>
  <c r="U1023" i="29"/>
  <c r="T1023" i="29"/>
  <c r="R1023" i="29"/>
  <c r="Q1023" i="29"/>
  <c r="P1023" i="29"/>
  <c r="O1023" i="29"/>
  <c r="N1023" i="29"/>
  <c r="M1023" i="29"/>
  <c r="L1023" i="29"/>
  <c r="K1023" i="29"/>
  <c r="J1023" i="29"/>
  <c r="I1023" i="29"/>
  <c r="H1023" i="29"/>
  <c r="G1023" i="29"/>
  <c r="U1022" i="29"/>
  <c r="S1022" i="29"/>
  <c r="P1022" i="29"/>
  <c r="P1021" i="29" s="1"/>
  <c r="L1022" i="29"/>
  <c r="U1021" i="29"/>
  <c r="T1021" i="29"/>
  <c r="S1021" i="29"/>
  <c r="R1021" i="29"/>
  <c r="Q1021" i="29"/>
  <c r="O1021" i="29"/>
  <c r="N1021" i="29"/>
  <c r="M1021" i="29"/>
  <c r="K1021" i="29"/>
  <c r="J1021" i="29"/>
  <c r="I1021" i="29"/>
  <c r="L1021" i="29" s="1"/>
  <c r="H1021" i="29"/>
  <c r="G1021" i="29"/>
  <c r="U1020" i="29"/>
  <c r="S1020" i="29"/>
  <c r="P1020" i="29"/>
  <c r="L1020" i="29"/>
  <c r="U1019" i="29"/>
  <c r="S1019" i="29"/>
  <c r="S1018" i="29" s="1"/>
  <c r="P1019" i="29"/>
  <c r="L1019" i="29"/>
  <c r="U1018" i="29"/>
  <c r="T1018" i="29"/>
  <c r="R1018" i="29"/>
  <c r="Q1018" i="29"/>
  <c r="P1018" i="29"/>
  <c r="O1018" i="29"/>
  <c r="N1018" i="29"/>
  <c r="M1018" i="29"/>
  <c r="K1018" i="29"/>
  <c r="J1018" i="29"/>
  <c r="I1018" i="29"/>
  <c r="L1018" i="29" s="1"/>
  <c r="H1018" i="29"/>
  <c r="G1018" i="29"/>
  <c r="U1017" i="29"/>
  <c r="S1017" i="29"/>
  <c r="P1017" i="29"/>
  <c r="L1017" i="29"/>
  <c r="U1016" i="29"/>
  <c r="S1016" i="29"/>
  <c r="S1015" i="29" s="1"/>
  <c r="P1016" i="29"/>
  <c r="L1016" i="29"/>
  <c r="U1015" i="29"/>
  <c r="U1010" i="29" s="1"/>
  <c r="T1015" i="29"/>
  <c r="T1010" i="29" s="1"/>
  <c r="R1015" i="29"/>
  <c r="Q1015" i="29"/>
  <c r="Q1010" i="29" s="1"/>
  <c r="P1015" i="29"/>
  <c r="O1015" i="29"/>
  <c r="N1015" i="29"/>
  <c r="M1015" i="29"/>
  <c r="M1010" i="29" s="1"/>
  <c r="K1015" i="29"/>
  <c r="J1015" i="29"/>
  <c r="I1015" i="29"/>
  <c r="L1015" i="29" s="1"/>
  <c r="H1015" i="29"/>
  <c r="H1010" i="29" s="1"/>
  <c r="G1015" i="29"/>
  <c r="U1014" i="29"/>
  <c r="S1014" i="29"/>
  <c r="P1014" i="29"/>
  <c r="U1013" i="29"/>
  <c r="S1013" i="29"/>
  <c r="P1013" i="29"/>
  <c r="L1013" i="29"/>
  <c r="U1012" i="29"/>
  <c r="S1012" i="29"/>
  <c r="P1012" i="29"/>
  <c r="P1011" i="29" s="1"/>
  <c r="L1012" i="29"/>
  <c r="U1011" i="29"/>
  <c r="T1011" i="29"/>
  <c r="S1011" i="29"/>
  <c r="R1011" i="29"/>
  <c r="Q1011" i="29"/>
  <c r="O1011" i="29"/>
  <c r="O1010" i="29" s="1"/>
  <c r="N1011" i="29"/>
  <c r="M1011" i="29"/>
  <c r="K1011" i="29"/>
  <c r="K1010" i="29" s="1"/>
  <c r="J1011" i="29"/>
  <c r="I1011" i="29"/>
  <c r="L1011" i="29" s="1"/>
  <c r="H1011" i="29"/>
  <c r="G1011" i="29"/>
  <c r="G1010" i="29" s="1"/>
  <c r="R1010" i="29"/>
  <c r="N1010" i="29"/>
  <c r="J1010" i="29"/>
  <c r="U1009" i="29"/>
  <c r="S1009" i="29"/>
  <c r="S1008" i="29" s="1"/>
  <c r="S1007" i="29" s="1"/>
  <c r="P1009" i="29"/>
  <c r="L1009" i="29"/>
  <c r="U1008" i="29"/>
  <c r="U1007" i="29" s="1"/>
  <c r="T1008" i="29"/>
  <c r="R1008" i="29"/>
  <c r="Q1008" i="29"/>
  <c r="Q1007" i="29" s="1"/>
  <c r="P1008" i="29"/>
  <c r="O1008" i="29"/>
  <c r="N1008" i="29"/>
  <c r="M1008" i="29"/>
  <c r="M1007" i="29" s="1"/>
  <c r="K1008" i="29"/>
  <c r="J1008" i="29"/>
  <c r="I1008" i="29"/>
  <c r="L1008" i="29" s="1"/>
  <c r="H1008" i="29"/>
  <c r="G1008" i="29"/>
  <c r="T1007" i="29"/>
  <c r="R1007" i="29"/>
  <c r="P1007" i="29"/>
  <c r="O1007" i="29"/>
  <c r="N1007" i="29"/>
  <c r="K1007" i="29"/>
  <c r="J1007" i="29"/>
  <c r="H1007" i="29"/>
  <c r="G1007" i="29"/>
  <c r="U1006" i="29"/>
  <c r="S1006" i="29"/>
  <c r="P1006" i="29"/>
  <c r="P1005" i="29" s="1"/>
  <c r="P1001" i="29" s="1"/>
  <c r="L1006" i="29"/>
  <c r="U1005" i="29"/>
  <c r="T1005" i="29"/>
  <c r="S1005" i="29"/>
  <c r="R1005" i="29"/>
  <c r="Q1005" i="29"/>
  <c r="O1005" i="29"/>
  <c r="O1001" i="29" s="1"/>
  <c r="N1005" i="29"/>
  <c r="M1005" i="29"/>
  <c r="K1005" i="29"/>
  <c r="K1001" i="29" s="1"/>
  <c r="J1005" i="29"/>
  <c r="I1005" i="29"/>
  <c r="L1005" i="29" s="1"/>
  <c r="H1005" i="29"/>
  <c r="G1005" i="29"/>
  <c r="G1001" i="29" s="1"/>
  <c r="U1004" i="29"/>
  <c r="S1004" i="29"/>
  <c r="P1004" i="29"/>
  <c r="L1004" i="29"/>
  <c r="U1003" i="29"/>
  <c r="S1003" i="29"/>
  <c r="S1002" i="29" s="1"/>
  <c r="S1001" i="29" s="1"/>
  <c r="P1003" i="29"/>
  <c r="L1003" i="29"/>
  <c r="U1002" i="29"/>
  <c r="T1002" i="29"/>
  <c r="R1002" i="29"/>
  <c r="R1001" i="29" s="1"/>
  <c r="Q1002" i="29"/>
  <c r="P1002" i="29"/>
  <c r="O1002" i="29"/>
  <c r="N1002" i="29"/>
  <c r="N1001" i="29" s="1"/>
  <c r="M1002" i="29"/>
  <c r="K1002" i="29"/>
  <c r="J1002" i="29"/>
  <c r="J1001" i="29" s="1"/>
  <c r="I1002" i="29"/>
  <c r="L1002" i="29" s="1"/>
  <c r="H1002" i="29"/>
  <c r="G1002" i="29"/>
  <c r="U1001" i="29"/>
  <c r="T1001" i="29"/>
  <c r="Q1001" i="29"/>
  <c r="M1001" i="29"/>
  <c r="I1001" i="29"/>
  <c r="L1001" i="29" s="1"/>
  <c r="H1001" i="29"/>
  <c r="L1000" i="29"/>
  <c r="U999" i="29"/>
  <c r="T999" i="29"/>
  <c r="S999" i="29"/>
  <c r="R999" i="29"/>
  <c r="Q999" i="29"/>
  <c r="P999" i="29"/>
  <c r="O999" i="29"/>
  <c r="N999" i="29"/>
  <c r="M999" i="29"/>
  <c r="K999" i="29"/>
  <c r="J999" i="29"/>
  <c r="I999" i="29"/>
  <c r="L999" i="29" s="1"/>
  <c r="U998" i="29"/>
  <c r="S998" i="29"/>
  <c r="S997" i="29" s="1"/>
  <c r="P998" i="29"/>
  <c r="L998" i="29"/>
  <c r="U997" i="29"/>
  <c r="T997" i="29"/>
  <c r="R997" i="29"/>
  <c r="Q997" i="29"/>
  <c r="P997" i="29"/>
  <c r="O997" i="29"/>
  <c r="N997" i="29"/>
  <c r="M997" i="29"/>
  <c r="K997" i="29"/>
  <c r="J997" i="29"/>
  <c r="I997" i="29"/>
  <c r="L997" i="29" s="1"/>
  <c r="H997" i="29"/>
  <c r="G997" i="29"/>
  <c r="U996" i="29"/>
  <c r="S996" i="29"/>
  <c r="P996" i="29"/>
  <c r="L996" i="29"/>
  <c r="U995" i="29"/>
  <c r="S995" i="29"/>
  <c r="P995" i="29"/>
  <c r="L995" i="29"/>
  <c r="U994" i="29"/>
  <c r="S994" i="29"/>
  <c r="P994" i="29"/>
  <c r="L994" i="29"/>
  <c r="U993" i="29"/>
  <c r="S993" i="29"/>
  <c r="P993" i="29"/>
  <c r="L993" i="29"/>
  <c r="U992" i="29"/>
  <c r="S992" i="29"/>
  <c r="S991" i="29" s="1"/>
  <c r="P992" i="29"/>
  <c r="L992" i="29"/>
  <c r="U991" i="29"/>
  <c r="T991" i="29"/>
  <c r="R991" i="29"/>
  <c r="Q991" i="29"/>
  <c r="P991" i="29"/>
  <c r="O991" i="29"/>
  <c r="N991" i="29"/>
  <c r="M991" i="29"/>
  <c r="K991" i="29"/>
  <c r="J991" i="29"/>
  <c r="I991" i="29"/>
  <c r="L991" i="29" s="1"/>
  <c r="H991" i="29"/>
  <c r="G991" i="29"/>
  <c r="U990" i="29"/>
  <c r="S990" i="29"/>
  <c r="S989" i="29" s="1"/>
  <c r="P990" i="29"/>
  <c r="L990" i="29"/>
  <c r="U989" i="29"/>
  <c r="T989" i="29"/>
  <c r="R989" i="29"/>
  <c r="Q989" i="29"/>
  <c r="P989" i="29"/>
  <c r="O989" i="29"/>
  <c r="N989" i="29"/>
  <c r="M989" i="29"/>
  <c r="L989" i="29"/>
  <c r="K989" i="29"/>
  <c r="J989" i="29"/>
  <c r="I989" i="29"/>
  <c r="H989" i="29"/>
  <c r="G989" i="29"/>
  <c r="U988" i="29"/>
  <c r="S988" i="29"/>
  <c r="P988" i="29"/>
  <c r="P987" i="29" s="1"/>
  <c r="L988" i="29"/>
  <c r="U987" i="29"/>
  <c r="T987" i="29"/>
  <c r="S987" i="29"/>
  <c r="R987" i="29"/>
  <c r="Q987" i="29"/>
  <c r="O987" i="29"/>
  <c r="N987" i="29"/>
  <c r="M987" i="29"/>
  <c r="K987" i="29"/>
  <c r="J987" i="29"/>
  <c r="I987" i="29"/>
  <c r="L987" i="29" s="1"/>
  <c r="H987" i="29"/>
  <c r="G987" i="29"/>
  <c r="U986" i="29"/>
  <c r="S986" i="29"/>
  <c r="P986" i="29"/>
  <c r="L986" i="29"/>
  <c r="U985" i="29"/>
  <c r="S985" i="29"/>
  <c r="P985" i="29"/>
  <c r="L985" i="29"/>
  <c r="U984" i="29"/>
  <c r="S984" i="29"/>
  <c r="S983" i="29" s="1"/>
  <c r="P984" i="29"/>
  <c r="L984" i="29"/>
  <c r="U983" i="29"/>
  <c r="T983" i="29"/>
  <c r="R983" i="29"/>
  <c r="Q983" i="29"/>
  <c r="P983" i="29"/>
  <c r="O983" i="29"/>
  <c r="N983" i="29"/>
  <c r="M983" i="29"/>
  <c r="K983" i="29"/>
  <c r="J983" i="29"/>
  <c r="I983" i="29"/>
  <c r="L983" i="29" s="1"/>
  <c r="H983" i="29"/>
  <c r="G983" i="29"/>
  <c r="U982" i="29"/>
  <c r="S982" i="29"/>
  <c r="P982" i="29"/>
  <c r="L982" i="29"/>
  <c r="U981" i="29"/>
  <c r="S981" i="29"/>
  <c r="P981" i="29"/>
  <c r="L981" i="29"/>
  <c r="U980" i="29"/>
  <c r="S980" i="29"/>
  <c r="P980" i="29"/>
  <c r="L980" i="29"/>
  <c r="U979" i="29"/>
  <c r="S979" i="29"/>
  <c r="P979" i="29"/>
  <c r="L979" i="29"/>
  <c r="U978" i="29"/>
  <c r="S978" i="29"/>
  <c r="S977" i="29" s="1"/>
  <c r="P978" i="29"/>
  <c r="L978" i="29"/>
  <c r="U977" i="29"/>
  <c r="T977" i="29"/>
  <c r="R977" i="29"/>
  <c r="Q977" i="29"/>
  <c r="P977" i="29"/>
  <c r="O977" i="29"/>
  <c r="N977" i="29"/>
  <c r="M977" i="29"/>
  <c r="K977" i="29"/>
  <c r="J977" i="29"/>
  <c r="I977" i="29"/>
  <c r="L977" i="29" s="1"/>
  <c r="H977" i="29"/>
  <c r="G977" i="29"/>
  <c r="U976" i="29"/>
  <c r="S976" i="29"/>
  <c r="S975" i="29" s="1"/>
  <c r="P976" i="29"/>
  <c r="L976" i="29"/>
  <c r="U975" i="29"/>
  <c r="T975" i="29"/>
  <c r="R975" i="29"/>
  <c r="Q975" i="29"/>
  <c r="P975" i="29"/>
  <c r="O975" i="29"/>
  <c r="N975" i="29"/>
  <c r="M975" i="29"/>
  <c r="L975" i="29"/>
  <c r="K975" i="29"/>
  <c r="J975" i="29"/>
  <c r="I975" i="29"/>
  <c r="H975" i="29"/>
  <c r="G975" i="29"/>
  <c r="U974" i="29"/>
  <c r="S974" i="29"/>
  <c r="P974" i="29"/>
  <c r="L974" i="29"/>
  <c r="U973" i="29"/>
  <c r="S973" i="29"/>
  <c r="P973" i="29"/>
  <c r="L973" i="29"/>
  <c r="U972" i="29"/>
  <c r="S972" i="29"/>
  <c r="P972" i="29"/>
  <c r="L972" i="29"/>
  <c r="U971" i="29"/>
  <c r="S971" i="29"/>
  <c r="P971" i="29"/>
  <c r="L971" i="29"/>
  <c r="U970" i="29"/>
  <c r="U965" i="29" s="1"/>
  <c r="S970" i="29"/>
  <c r="P970" i="29"/>
  <c r="O970" i="29"/>
  <c r="L970" i="29"/>
  <c r="U969" i="29"/>
  <c r="S969" i="29"/>
  <c r="P969" i="29"/>
  <c r="L969" i="29"/>
  <c r="U968" i="29"/>
  <c r="S968" i="29"/>
  <c r="P968" i="29"/>
  <c r="L968" i="29"/>
  <c r="U967" i="29"/>
  <c r="S967" i="29"/>
  <c r="P967" i="29"/>
  <c r="L967" i="29"/>
  <c r="U966" i="29"/>
  <c r="S966" i="29"/>
  <c r="S965" i="29" s="1"/>
  <c r="P966" i="29"/>
  <c r="L966" i="29"/>
  <c r="T965" i="29"/>
  <c r="R965" i="29"/>
  <c r="Q965" i="29"/>
  <c r="P965" i="29"/>
  <c r="O965" i="29"/>
  <c r="N965" i="29"/>
  <c r="M965" i="29"/>
  <c r="L965" i="29"/>
  <c r="K965" i="29"/>
  <c r="J965" i="29"/>
  <c r="I965" i="29"/>
  <c r="H965" i="29"/>
  <c r="G965" i="29"/>
  <c r="U964" i="29"/>
  <c r="S964" i="29"/>
  <c r="P964" i="29"/>
  <c r="L964" i="29"/>
  <c r="U963" i="29"/>
  <c r="S963" i="29"/>
  <c r="P963" i="29"/>
  <c r="L963" i="29"/>
  <c r="U962" i="29"/>
  <c r="S962" i="29"/>
  <c r="P962" i="29"/>
  <c r="L962" i="29"/>
  <c r="U961" i="29"/>
  <c r="S961" i="29"/>
  <c r="P961" i="29"/>
  <c r="L961" i="29"/>
  <c r="U960" i="29"/>
  <c r="S960" i="29"/>
  <c r="P960" i="29"/>
  <c r="L960" i="29"/>
  <c r="U959" i="29"/>
  <c r="S959" i="29"/>
  <c r="P959" i="29"/>
  <c r="P958" i="29" s="1"/>
  <c r="L959" i="29"/>
  <c r="U958" i="29"/>
  <c r="T958" i="29"/>
  <c r="S958" i="29"/>
  <c r="R958" i="29"/>
  <c r="Q958" i="29"/>
  <c r="O958" i="29"/>
  <c r="O943" i="29" s="1"/>
  <c r="N958" i="29"/>
  <c r="M958" i="29"/>
  <c r="K958" i="29"/>
  <c r="K943" i="29" s="1"/>
  <c r="J958" i="29"/>
  <c r="I958" i="29"/>
  <c r="L958" i="29" s="1"/>
  <c r="H958" i="29"/>
  <c r="G958" i="29"/>
  <c r="G943" i="29" s="1"/>
  <c r="U957" i="29"/>
  <c r="S957" i="29"/>
  <c r="P957" i="29"/>
  <c r="L957" i="29"/>
  <c r="U956" i="29"/>
  <c r="S956" i="29"/>
  <c r="P956" i="29"/>
  <c r="L956" i="29"/>
  <c r="U955" i="29"/>
  <c r="S955" i="29"/>
  <c r="P955" i="29"/>
  <c r="L955" i="29"/>
  <c r="U954" i="29"/>
  <c r="S954" i="29"/>
  <c r="S953" i="29" s="1"/>
  <c r="P954" i="29"/>
  <c r="L954" i="29"/>
  <c r="U953" i="29"/>
  <c r="T953" i="29"/>
  <c r="R953" i="29"/>
  <c r="R943" i="29" s="1"/>
  <c r="R942" i="29" s="1"/>
  <c r="Q953" i="29"/>
  <c r="P953" i="29"/>
  <c r="O953" i="29"/>
  <c r="N953" i="29"/>
  <c r="N943" i="29" s="1"/>
  <c r="N942" i="29" s="1"/>
  <c r="M953" i="29"/>
  <c r="K953" i="29"/>
  <c r="J953" i="29"/>
  <c r="J943" i="29" s="1"/>
  <c r="J942" i="29" s="1"/>
  <c r="I953" i="29"/>
  <c r="L953" i="29" s="1"/>
  <c r="H953" i="29"/>
  <c r="G953" i="29"/>
  <c r="U952" i="29"/>
  <c r="S952" i="29"/>
  <c r="P952" i="29"/>
  <c r="L952" i="29"/>
  <c r="U951" i="29"/>
  <c r="S951" i="29"/>
  <c r="S950" i="29" s="1"/>
  <c r="P951" i="29"/>
  <c r="L951" i="29"/>
  <c r="U950" i="29"/>
  <c r="T950" i="29"/>
  <c r="R950" i="29"/>
  <c r="Q950" i="29"/>
  <c r="P950" i="29"/>
  <c r="O950" i="29"/>
  <c r="N950" i="29"/>
  <c r="M950" i="29"/>
  <c r="K950" i="29"/>
  <c r="J950" i="29"/>
  <c r="I950" i="29"/>
  <c r="L950" i="29" s="1"/>
  <c r="H950" i="29"/>
  <c r="G950" i="29"/>
  <c r="U949" i="29"/>
  <c r="S949" i="29"/>
  <c r="S948" i="29" s="1"/>
  <c r="P949" i="29"/>
  <c r="L949" i="29"/>
  <c r="U948" i="29"/>
  <c r="T948" i="29"/>
  <c r="R948" i="29"/>
  <c r="Q948" i="29"/>
  <c r="P948" i="29"/>
  <c r="O948" i="29"/>
  <c r="N948" i="29"/>
  <c r="M948" i="29"/>
  <c r="L948" i="29"/>
  <c r="K948" i="29"/>
  <c r="J948" i="29"/>
  <c r="I948" i="29"/>
  <c r="H948" i="29"/>
  <c r="G948" i="29"/>
  <c r="U947" i="29"/>
  <c r="S947" i="29"/>
  <c r="P947" i="29"/>
  <c r="P944" i="29" s="1"/>
  <c r="P943" i="29" s="1"/>
  <c r="L947" i="29"/>
  <c r="U946" i="29"/>
  <c r="S946" i="29"/>
  <c r="P946" i="29"/>
  <c r="L946" i="29"/>
  <c r="U945" i="29"/>
  <c r="S945" i="29"/>
  <c r="S944" i="29" s="1"/>
  <c r="P945" i="29"/>
  <c r="L945" i="29"/>
  <c r="U944" i="29"/>
  <c r="T944" i="29"/>
  <c r="R944" i="29"/>
  <c r="Q944" i="29"/>
  <c r="Q943" i="29" s="1"/>
  <c r="Q942" i="29" s="1"/>
  <c r="O944" i="29"/>
  <c r="V945" i="29" s="1"/>
  <c r="V946" i="29" s="1"/>
  <c r="N944" i="29"/>
  <c r="M944" i="29"/>
  <c r="M943" i="29" s="1"/>
  <c r="M942" i="29" s="1"/>
  <c r="K944" i="29"/>
  <c r="J944" i="29"/>
  <c r="I944" i="29"/>
  <c r="L944" i="29" s="1"/>
  <c r="H944" i="29"/>
  <c r="G944" i="29"/>
  <c r="T943" i="29"/>
  <c r="H943" i="29"/>
  <c r="H942" i="29" s="1"/>
  <c r="U941" i="29"/>
  <c r="S941" i="29"/>
  <c r="S940" i="29" s="1"/>
  <c r="P941" i="29"/>
  <c r="L941" i="29"/>
  <c r="U940" i="29"/>
  <c r="T940" i="29"/>
  <c r="R940" i="29"/>
  <c r="R935" i="29" s="1"/>
  <c r="Q940" i="29"/>
  <c r="P940" i="29"/>
  <c r="O940" i="29"/>
  <c r="N940" i="29"/>
  <c r="N935" i="29" s="1"/>
  <c r="M940" i="29"/>
  <c r="K940" i="29"/>
  <c r="J940" i="29"/>
  <c r="J935" i="29" s="1"/>
  <c r="I940" i="29"/>
  <c r="L940" i="29" s="1"/>
  <c r="H940" i="29"/>
  <c r="G940" i="29"/>
  <c r="U939" i="29"/>
  <c r="S939" i="29"/>
  <c r="S938" i="29" s="1"/>
  <c r="P939" i="29"/>
  <c r="L939" i="29"/>
  <c r="U938" i="29"/>
  <c r="U935" i="29" s="1"/>
  <c r="T938" i="29"/>
  <c r="R938" i="29"/>
  <c r="Q938" i="29"/>
  <c r="Q935" i="29" s="1"/>
  <c r="P938" i="29"/>
  <c r="O938" i="29"/>
  <c r="N938" i="29"/>
  <c r="M938" i="29"/>
  <c r="M935" i="29" s="1"/>
  <c r="K938" i="29"/>
  <c r="J938" i="29"/>
  <c r="I938" i="29"/>
  <c r="L938" i="29" s="1"/>
  <c r="H938" i="29"/>
  <c r="G938" i="29"/>
  <c r="U937" i="29"/>
  <c r="S937" i="29"/>
  <c r="S936" i="29" s="1"/>
  <c r="S935" i="29" s="1"/>
  <c r="P937" i="29"/>
  <c r="L937" i="29"/>
  <c r="U936" i="29"/>
  <c r="T936" i="29"/>
  <c r="T935" i="29" s="1"/>
  <c r="R936" i="29"/>
  <c r="Q936" i="29"/>
  <c r="P936" i="29"/>
  <c r="P935" i="29" s="1"/>
  <c r="O936" i="29"/>
  <c r="N936" i="29"/>
  <c r="M936" i="29"/>
  <c r="L936" i="29"/>
  <c r="K936" i="29"/>
  <c r="J936" i="29"/>
  <c r="I936" i="29"/>
  <c r="H936" i="29"/>
  <c r="H935" i="29" s="1"/>
  <c r="G936" i="29"/>
  <c r="O935" i="29"/>
  <c r="K935" i="29"/>
  <c r="G935" i="29"/>
  <c r="U934" i="29"/>
  <c r="S934" i="29"/>
  <c r="S933" i="29" s="1"/>
  <c r="P934" i="29"/>
  <c r="L934" i="29"/>
  <c r="U933" i="29"/>
  <c r="T933" i="29"/>
  <c r="R933" i="29"/>
  <c r="R928" i="29" s="1"/>
  <c r="Q933" i="29"/>
  <c r="P933" i="29"/>
  <c r="O933" i="29"/>
  <c r="N933" i="29"/>
  <c r="N928" i="29" s="1"/>
  <c r="M933" i="29"/>
  <c r="K933" i="29"/>
  <c r="J933" i="29"/>
  <c r="J928" i="29" s="1"/>
  <c r="I933" i="29"/>
  <c r="L933" i="29" s="1"/>
  <c r="H933" i="29"/>
  <c r="G933" i="29"/>
  <c r="U932" i="29"/>
  <c r="S932" i="29"/>
  <c r="P932" i="29"/>
  <c r="L932" i="29"/>
  <c r="U931" i="29"/>
  <c r="S931" i="29"/>
  <c r="P931" i="29"/>
  <c r="L931" i="29"/>
  <c r="U930" i="29"/>
  <c r="S930" i="29"/>
  <c r="S929" i="29" s="1"/>
  <c r="P930" i="29"/>
  <c r="L930" i="29"/>
  <c r="U929" i="29"/>
  <c r="U928" i="29" s="1"/>
  <c r="T929" i="29"/>
  <c r="R929" i="29"/>
  <c r="Q929" i="29"/>
  <c r="Q928" i="29" s="1"/>
  <c r="P929" i="29"/>
  <c r="O929" i="29"/>
  <c r="N929" i="29"/>
  <c r="M929" i="29"/>
  <c r="M928" i="29" s="1"/>
  <c r="K929" i="29"/>
  <c r="J929" i="29"/>
  <c r="I929" i="29"/>
  <c r="L929" i="29" s="1"/>
  <c r="H929" i="29"/>
  <c r="G929" i="29"/>
  <c r="T928" i="29"/>
  <c r="P928" i="29"/>
  <c r="O928" i="29"/>
  <c r="K928" i="29"/>
  <c r="H928" i="29"/>
  <c r="G928" i="29"/>
  <c r="U927" i="29"/>
  <c r="S927" i="29"/>
  <c r="P927" i="29"/>
  <c r="P926" i="29" s="1"/>
  <c r="P925" i="29" s="1"/>
  <c r="L927" i="29"/>
  <c r="U926" i="29"/>
  <c r="T926" i="29"/>
  <c r="S926" i="29"/>
  <c r="S925" i="29" s="1"/>
  <c r="R926" i="29"/>
  <c r="Q926" i="29"/>
  <c r="O926" i="29"/>
  <c r="O925" i="29" s="1"/>
  <c r="O882" i="29" s="1"/>
  <c r="N926" i="29"/>
  <c r="M926" i="29"/>
  <c r="K926" i="29"/>
  <c r="K925" i="29" s="1"/>
  <c r="J926" i="29"/>
  <c r="I926" i="29"/>
  <c r="L926" i="29" s="1"/>
  <c r="H926" i="29"/>
  <c r="G926" i="29"/>
  <c r="G925" i="29" s="1"/>
  <c r="G882" i="29" s="1"/>
  <c r="U925" i="29"/>
  <c r="T925" i="29"/>
  <c r="R925" i="29"/>
  <c r="Q925" i="29"/>
  <c r="N925" i="29"/>
  <c r="M925" i="29"/>
  <c r="J925" i="29"/>
  <c r="I925" i="29"/>
  <c r="L925" i="29" s="1"/>
  <c r="H925" i="29"/>
  <c r="U924" i="29"/>
  <c r="S924" i="29"/>
  <c r="S923" i="29" s="1"/>
  <c r="P924" i="29"/>
  <c r="L924" i="29"/>
  <c r="U923" i="29"/>
  <c r="T923" i="29"/>
  <c r="R923" i="29"/>
  <c r="Q923" i="29"/>
  <c r="P923" i="29"/>
  <c r="O923" i="29"/>
  <c r="N923" i="29"/>
  <c r="M923" i="29"/>
  <c r="K923" i="29"/>
  <c r="J923" i="29"/>
  <c r="I923" i="29"/>
  <c r="L923" i="29" s="1"/>
  <c r="H923" i="29"/>
  <c r="G923" i="29"/>
  <c r="U922" i="29"/>
  <c r="S922" i="29"/>
  <c r="S921" i="29" s="1"/>
  <c r="P922" i="29"/>
  <c r="L922" i="29"/>
  <c r="U921" i="29"/>
  <c r="T921" i="29"/>
  <c r="R921" i="29"/>
  <c r="Q921" i="29"/>
  <c r="P921" i="29"/>
  <c r="O921" i="29"/>
  <c r="N921" i="29"/>
  <c r="M921" i="29"/>
  <c r="L921" i="29"/>
  <c r="K921" i="29"/>
  <c r="J921" i="29"/>
  <c r="I921" i="29"/>
  <c r="H921" i="29"/>
  <c r="G921" i="29"/>
  <c r="U920" i="29"/>
  <c r="S920" i="29"/>
  <c r="P920" i="29"/>
  <c r="L920" i="29"/>
  <c r="U919" i="29"/>
  <c r="S919" i="29"/>
  <c r="P919" i="29"/>
  <c r="P918" i="29" s="1"/>
  <c r="L919" i="29"/>
  <c r="U918" i="29"/>
  <c r="T918" i="29"/>
  <c r="S918" i="29"/>
  <c r="R918" i="29"/>
  <c r="Q918" i="29"/>
  <c r="O918" i="29"/>
  <c r="N918" i="29"/>
  <c r="M918" i="29"/>
  <c r="K918" i="29"/>
  <c r="J918" i="29"/>
  <c r="I918" i="29"/>
  <c r="L918" i="29" s="1"/>
  <c r="H918" i="29"/>
  <c r="G918" i="29"/>
  <c r="U917" i="29"/>
  <c r="S917" i="29"/>
  <c r="P917" i="29"/>
  <c r="L917" i="29"/>
  <c r="U916" i="29"/>
  <c r="S916" i="29"/>
  <c r="P916" i="29"/>
  <c r="L916" i="29"/>
  <c r="U915" i="29"/>
  <c r="S915" i="29"/>
  <c r="P915" i="29"/>
  <c r="L915" i="29"/>
  <c r="U914" i="29"/>
  <c r="S914" i="29"/>
  <c r="P914" i="29"/>
  <c r="L914" i="29"/>
  <c r="U913" i="29"/>
  <c r="S913" i="29"/>
  <c r="P913" i="29"/>
  <c r="L913" i="29"/>
  <c r="U912" i="29"/>
  <c r="S912" i="29"/>
  <c r="S911" i="29" s="1"/>
  <c r="P912" i="29"/>
  <c r="L912" i="29"/>
  <c r="U911" i="29"/>
  <c r="T911" i="29"/>
  <c r="R911" i="29"/>
  <c r="Q911" i="29"/>
  <c r="P911" i="29"/>
  <c r="O911" i="29"/>
  <c r="N911" i="29"/>
  <c r="M911" i="29"/>
  <c r="K911" i="29"/>
  <c r="J911" i="29"/>
  <c r="I911" i="29"/>
  <c r="L911" i="29" s="1"/>
  <c r="H911" i="29"/>
  <c r="G911" i="29"/>
  <c r="U910" i="29"/>
  <c r="S910" i="29"/>
  <c r="S909" i="29" s="1"/>
  <c r="P910" i="29"/>
  <c r="L910" i="29"/>
  <c r="U909" i="29"/>
  <c r="T909" i="29"/>
  <c r="R909" i="29"/>
  <c r="Q909" i="29"/>
  <c r="P909" i="29"/>
  <c r="O909" i="29"/>
  <c r="N909" i="29"/>
  <c r="M909" i="29"/>
  <c r="K909" i="29"/>
  <c r="J909" i="29"/>
  <c r="I909" i="29"/>
  <c r="L909" i="29" s="1"/>
  <c r="H909" i="29"/>
  <c r="G909" i="29"/>
  <c r="U908" i="29"/>
  <c r="S908" i="29"/>
  <c r="P908" i="29"/>
  <c r="L908" i="29"/>
  <c r="U907" i="29"/>
  <c r="S907" i="29"/>
  <c r="P907" i="29"/>
  <c r="L907" i="29"/>
  <c r="U906" i="29"/>
  <c r="S906" i="29"/>
  <c r="P906" i="29"/>
  <c r="L906" i="29"/>
  <c r="U905" i="29"/>
  <c r="S905" i="29"/>
  <c r="P905" i="29"/>
  <c r="L905" i="29"/>
  <c r="U904" i="29"/>
  <c r="S904" i="29"/>
  <c r="P904" i="29"/>
  <c r="L904" i="29"/>
  <c r="U903" i="29"/>
  <c r="S903" i="29"/>
  <c r="P903" i="29"/>
  <c r="L903" i="29"/>
  <c r="U902" i="29"/>
  <c r="S902" i="29"/>
  <c r="S901" i="29" s="1"/>
  <c r="P902" i="29"/>
  <c r="L902" i="29"/>
  <c r="U901" i="29"/>
  <c r="T901" i="29"/>
  <c r="R901" i="29"/>
  <c r="Q901" i="29"/>
  <c r="P901" i="29"/>
  <c r="O901" i="29"/>
  <c r="N901" i="29"/>
  <c r="M901" i="29"/>
  <c r="L901" i="29"/>
  <c r="K901" i="29"/>
  <c r="J901" i="29"/>
  <c r="I901" i="29"/>
  <c r="H901" i="29"/>
  <c r="G901" i="29"/>
  <c r="U900" i="29"/>
  <c r="S900" i="29"/>
  <c r="P900" i="29"/>
  <c r="L900" i="29"/>
  <c r="U899" i="29"/>
  <c r="S899" i="29"/>
  <c r="P899" i="29"/>
  <c r="L899" i="29"/>
  <c r="U898" i="29"/>
  <c r="S898" i="29"/>
  <c r="P898" i="29"/>
  <c r="L898" i="29"/>
  <c r="U897" i="29"/>
  <c r="S897" i="29"/>
  <c r="P897" i="29"/>
  <c r="P896" i="29" s="1"/>
  <c r="L897" i="29"/>
  <c r="U896" i="29"/>
  <c r="T896" i="29"/>
  <c r="S896" i="29"/>
  <c r="R896" i="29"/>
  <c r="Q896" i="29"/>
  <c r="O896" i="29"/>
  <c r="O883" i="29" s="1"/>
  <c r="N896" i="29"/>
  <c r="M896" i="29"/>
  <c r="K896" i="29"/>
  <c r="K883" i="29" s="1"/>
  <c r="J896" i="29"/>
  <c r="I896" i="29"/>
  <c r="L896" i="29" s="1"/>
  <c r="H896" i="29"/>
  <c r="G896" i="29"/>
  <c r="G883" i="29" s="1"/>
  <c r="U895" i="29"/>
  <c r="S895" i="29"/>
  <c r="P895" i="29"/>
  <c r="L895" i="29"/>
  <c r="U894" i="29"/>
  <c r="S894" i="29"/>
  <c r="P894" i="29"/>
  <c r="L894" i="29"/>
  <c r="U893" i="29"/>
  <c r="S893" i="29"/>
  <c r="P893" i="29"/>
  <c r="L893" i="29"/>
  <c r="U892" i="29"/>
  <c r="S892" i="29"/>
  <c r="S891" i="29" s="1"/>
  <c r="P892" i="29"/>
  <c r="L892" i="29"/>
  <c r="U891" i="29"/>
  <c r="T891" i="29"/>
  <c r="R891" i="29"/>
  <c r="R883" i="29" s="1"/>
  <c r="R882" i="29" s="1"/>
  <c r="Q891" i="29"/>
  <c r="P891" i="29"/>
  <c r="O891" i="29"/>
  <c r="N891" i="29"/>
  <c r="N883" i="29" s="1"/>
  <c r="N882" i="29" s="1"/>
  <c r="M891" i="29"/>
  <c r="K891" i="29"/>
  <c r="J891" i="29"/>
  <c r="J883" i="29" s="1"/>
  <c r="I891" i="29"/>
  <c r="L891" i="29" s="1"/>
  <c r="H891" i="29"/>
  <c r="G891" i="29"/>
  <c r="U890" i="29"/>
  <c r="S890" i="29"/>
  <c r="P890" i="29"/>
  <c r="L890" i="29"/>
  <c r="U889" i="29"/>
  <c r="S889" i="29"/>
  <c r="S888" i="29" s="1"/>
  <c r="P889" i="29"/>
  <c r="L889" i="29"/>
  <c r="U888" i="29"/>
  <c r="T888" i="29"/>
  <c r="R888" i="29"/>
  <c r="Q888" i="29"/>
  <c r="P888" i="29"/>
  <c r="O888" i="29"/>
  <c r="N888" i="29"/>
  <c r="M888" i="29"/>
  <c r="K888" i="29"/>
  <c r="J888" i="29"/>
  <c r="I888" i="29"/>
  <c r="L888" i="29" s="1"/>
  <c r="H888" i="29"/>
  <c r="G888" i="29"/>
  <c r="U887" i="29"/>
  <c r="S887" i="29"/>
  <c r="S886" i="29" s="1"/>
  <c r="P887" i="29"/>
  <c r="L887" i="29"/>
  <c r="U886" i="29"/>
  <c r="T886" i="29"/>
  <c r="R886" i="29"/>
  <c r="Q886" i="29"/>
  <c r="P886" i="29"/>
  <c r="O886" i="29"/>
  <c r="N886" i="29"/>
  <c r="M886" i="29"/>
  <c r="K886" i="29"/>
  <c r="J886" i="29"/>
  <c r="I886" i="29"/>
  <c r="L886" i="29" s="1"/>
  <c r="H886" i="29"/>
  <c r="G886" i="29"/>
  <c r="U885" i="29"/>
  <c r="S885" i="29"/>
  <c r="S884" i="29" s="1"/>
  <c r="P885" i="29"/>
  <c r="L885" i="29"/>
  <c r="U884" i="29"/>
  <c r="T884" i="29"/>
  <c r="R884" i="29"/>
  <c r="Q884" i="29"/>
  <c r="Q883" i="29" s="1"/>
  <c r="Q882" i="29" s="1"/>
  <c r="P884" i="29"/>
  <c r="O884" i="29"/>
  <c r="V885" i="29" s="1"/>
  <c r="V886" i="29" s="1"/>
  <c r="N884" i="29"/>
  <c r="M884" i="29"/>
  <c r="M883" i="29" s="1"/>
  <c r="M882" i="29" s="1"/>
  <c r="K884" i="29"/>
  <c r="J884" i="29"/>
  <c r="I884" i="29"/>
  <c r="H884" i="29"/>
  <c r="G884" i="29"/>
  <c r="T883" i="29"/>
  <c r="P883" i="29"/>
  <c r="P882" i="29" s="1"/>
  <c r="H883" i="29"/>
  <c r="H882" i="29" s="1"/>
  <c r="K882" i="29"/>
  <c r="U881" i="29"/>
  <c r="S881" i="29"/>
  <c r="S880" i="29" s="1"/>
  <c r="S879" i="29" s="1"/>
  <c r="P881" i="29"/>
  <c r="L881" i="29"/>
  <c r="U880" i="29"/>
  <c r="T880" i="29"/>
  <c r="R880" i="29"/>
  <c r="R879" i="29" s="1"/>
  <c r="Q880" i="29"/>
  <c r="P880" i="29"/>
  <c r="O880" i="29"/>
  <c r="N880" i="29"/>
  <c r="N879" i="29" s="1"/>
  <c r="M880" i="29"/>
  <c r="K880" i="29"/>
  <c r="J880" i="29"/>
  <c r="J879" i="29" s="1"/>
  <c r="I880" i="29"/>
  <c r="L880" i="29" s="1"/>
  <c r="H880" i="29"/>
  <c r="G880" i="29"/>
  <c r="U879" i="29"/>
  <c r="T879" i="29"/>
  <c r="Q879" i="29"/>
  <c r="P879" i="29"/>
  <c r="O879" i="29"/>
  <c r="M879" i="29"/>
  <c r="K879" i="29"/>
  <c r="I879" i="29"/>
  <c r="L879" i="29" s="1"/>
  <c r="H879" i="29"/>
  <c r="G879" i="29"/>
  <c r="U878" i="29"/>
  <c r="S878" i="29"/>
  <c r="S877" i="29" s="1"/>
  <c r="P878" i="29"/>
  <c r="L878" i="29"/>
  <c r="U877" i="29"/>
  <c r="T877" i="29"/>
  <c r="T876" i="29" s="1"/>
  <c r="R877" i="29"/>
  <c r="Q877" i="29"/>
  <c r="P877" i="29"/>
  <c r="P876" i="29" s="1"/>
  <c r="O877" i="29"/>
  <c r="N877" i="29"/>
  <c r="M877" i="29"/>
  <c r="L877" i="29"/>
  <c r="K877" i="29"/>
  <c r="J877" i="29"/>
  <c r="I877" i="29"/>
  <c r="H877" i="29"/>
  <c r="H876" i="29" s="1"/>
  <c r="G877" i="29"/>
  <c r="U876" i="29"/>
  <c r="S876" i="29"/>
  <c r="R876" i="29"/>
  <c r="Q876" i="29"/>
  <c r="O876" i="29"/>
  <c r="N876" i="29"/>
  <c r="M876" i="29"/>
  <c r="K876" i="29"/>
  <c r="J876" i="29"/>
  <c r="I876" i="29"/>
  <c r="L876" i="29" s="1"/>
  <c r="G876" i="29"/>
  <c r="U875" i="29"/>
  <c r="S875" i="29"/>
  <c r="S874" i="29" s="1"/>
  <c r="S873" i="29" s="1"/>
  <c r="P875" i="29"/>
  <c r="L875" i="29"/>
  <c r="U874" i="29"/>
  <c r="T874" i="29"/>
  <c r="R874" i="29"/>
  <c r="R873" i="29" s="1"/>
  <c r="Q874" i="29"/>
  <c r="P874" i="29"/>
  <c r="O874" i="29"/>
  <c r="N874" i="29"/>
  <c r="N873" i="29" s="1"/>
  <c r="M874" i="29"/>
  <c r="K874" i="29"/>
  <c r="J874" i="29"/>
  <c r="J873" i="29" s="1"/>
  <c r="I874" i="29"/>
  <c r="L874" i="29" s="1"/>
  <c r="H874" i="29"/>
  <c r="G874" i="29"/>
  <c r="U873" i="29"/>
  <c r="T873" i="29"/>
  <c r="Q873" i="29"/>
  <c r="P873" i="29"/>
  <c r="O873" i="29"/>
  <c r="M873" i="29"/>
  <c r="K873" i="29"/>
  <c r="I873" i="29"/>
  <c r="L873" i="29" s="1"/>
  <c r="H873" i="29"/>
  <c r="G873" i="29"/>
  <c r="L872" i="29"/>
  <c r="U871" i="29"/>
  <c r="U868" i="29" s="1"/>
  <c r="T871" i="29"/>
  <c r="S871" i="29"/>
  <c r="R871" i="29"/>
  <c r="Q871" i="29"/>
  <c r="Q868" i="29" s="1"/>
  <c r="P871" i="29"/>
  <c r="O871" i="29"/>
  <c r="N871" i="29"/>
  <c r="M871" i="29"/>
  <c r="M868" i="29" s="1"/>
  <c r="K871" i="29"/>
  <c r="J871" i="29"/>
  <c r="I871" i="29"/>
  <c r="H871" i="29"/>
  <c r="G871" i="29"/>
  <c r="U870" i="29"/>
  <c r="S870" i="29"/>
  <c r="S869" i="29" s="1"/>
  <c r="P870" i="29"/>
  <c r="L870" i="29"/>
  <c r="U869" i="29"/>
  <c r="T869" i="29"/>
  <c r="T868" i="29" s="1"/>
  <c r="R869" i="29"/>
  <c r="Q869" i="29"/>
  <c r="P869" i="29"/>
  <c r="P868" i="29" s="1"/>
  <c r="O869" i="29"/>
  <c r="N869" i="29"/>
  <c r="M869" i="29"/>
  <c r="L869" i="29"/>
  <c r="K869" i="29"/>
  <c r="J869" i="29"/>
  <c r="I869" i="29"/>
  <c r="H869" i="29"/>
  <c r="H868" i="29" s="1"/>
  <c r="G869" i="29"/>
  <c r="S868" i="29"/>
  <c r="R868" i="29"/>
  <c r="O868" i="29"/>
  <c r="N868" i="29"/>
  <c r="K868" i="29"/>
  <c r="J868" i="29"/>
  <c r="G868" i="29"/>
  <c r="U867" i="29"/>
  <c r="S867" i="29"/>
  <c r="S866" i="29" s="1"/>
  <c r="S865" i="29" s="1"/>
  <c r="P867" i="29"/>
  <c r="L867" i="29"/>
  <c r="U866" i="29"/>
  <c r="T866" i="29"/>
  <c r="R866" i="29"/>
  <c r="R865" i="29" s="1"/>
  <c r="Q866" i="29"/>
  <c r="P866" i="29"/>
  <c r="O866" i="29"/>
  <c r="N866" i="29"/>
  <c r="N865" i="29" s="1"/>
  <c r="M866" i="29"/>
  <c r="K866" i="29"/>
  <c r="J866" i="29"/>
  <c r="J865" i="29" s="1"/>
  <c r="I866" i="29"/>
  <c r="L866" i="29" s="1"/>
  <c r="H866" i="29"/>
  <c r="G866" i="29"/>
  <c r="U865" i="29"/>
  <c r="T865" i="29"/>
  <c r="Q865" i="29"/>
  <c r="P865" i="29"/>
  <c r="O865" i="29"/>
  <c r="M865" i="29"/>
  <c r="K865" i="29"/>
  <c r="I865" i="29"/>
  <c r="L865" i="29" s="1"/>
  <c r="H865" i="29"/>
  <c r="G865" i="29"/>
  <c r="U864" i="29"/>
  <c r="S864" i="29"/>
  <c r="S863" i="29" s="1"/>
  <c r="P864" i="29"/>
  <c r="L864" i="29"/>
  <c r="U863" i="29"/>
  <c r="T863" i="29"/>
  <c r="T862" i="29" s="1"/>
  <c r="R863" i="29"/>
  <c r="Q863" i="29"/>
  <c r="P863" i="29"/>
  <c r="P862" i="29" s="1"/>
  <c r="O863" i="29"/>
  <c r="N863" i="29"/>
  <c r="M863" i="29"/>
  <c r="L863" i="29"/>
  <c r="K863" i="29"/>
  <c r="J863" i="29"/>
  <c r="I863" i="29"/>
  <c r="H863" i="29"/>
  <c r="H862" i="29" s="1"/>
  <c r="G863" i="29"/>
  <c r="U862" i="29"/>
  <c r="S862" i="29"/>
  <c r="R862" i="29"/>
  <c r="Q862" i="29"/>
  <c r="O862" i="29"/>
  <c r="N862" i="29"/>
  <c r="M862" i="29"/>
  <c r="K862" i="29"/>
  <c r="J862" i="29"/>
  <c r="I862" i="29"/>
  <c r="L862" i="29" s="1"/>
  <c r="G862" i="29"/>
  <c r="U861" i="29"/>
  <c r="S861" i="29"/>
  <c r="P861" i="29"/>
  <c r="L861" i="29"/>
  <c r="U860" i="29"/>
  <c r="U859" i="29" s="1"/>
  <c r="T860" i="29"/>
  <c r="S860" i="29"/>
  <c r="R860" i="29"/>
  <c r="R859" i="29" s="1"/>
  <c r="Q860" i="29"/>
  <c r="Q859" i="29" s="1"/>
  <c r="P860" i="29"/>
  <c r="O860" i="29"/>
  <c r="N860" i="29"/>
  <c r="N859" i="29" s="1"/>
  <c r="M860" i="29"/>
  <c r="M859" i="29" s="1"/>
  <c r="K860" i="29"/>
  <c r="J860" i="29"/>
  <c r="J859" i="29" s="1"/>
  <c r="I860" i="29"/>
  <c r="L860" i="29" s="1"/>
  <c r="T859" i="29"/>
  <c r="S859" i="29"/>
  <c r="P859" i="29"/>
  <c r="O859" i="29"/>
  <c r="K859" i="29"/>
  <c r="U858" i="29"/>
  <c r="S858" i="29"/>
  <c r="S857" i="29" s="1"/>
  <c r="S856" i="29" s="1"/>
  <c r="P858" i="29"/>
  <c r="L858" i="29"/>
  <c r="U857" i="29"/>
  <c r="T857" i="29"/>
  <c r="T856" i="29" s="1"/>
  <c r="R857" i="29"/>
  <c r="Q857" i="29"/>
  <c r="P857" i="29"/>
  <c r="P856" i="29" s="1"/>
  <c r="O857" i="29"/>
  <c r="N857" i="29"/>
  <c r="M857" i="29"/>
  <c r="K857" i="29"/>
  <c r="L857" i="29" s="1"/>
  <c r="J857" i="29"/>
  <c r="I857" i="29"/>
  <c r="H857" i="29"/>
  <c r="H856" i="29" s="1"/>
  <c r="G857" i="29"/>
  <c r="G856" i="29" s="1"/>
  <c r="U856" i="29"/>
  <c r="R856" i="29"/>
  <c r="Q856" i="29"/>
  <c r="O856" i="29"/>
  <c r="N856" i="29"/>
  <c r="M856" i="29"/>
  <c r="K856" i="29"/>
  <c r="J856" i="29"/>
  <c r="I856" i="29"/>
  <c r="U855" i="29"/>
  <c r="S855" i="29"/>
  <c r="P855" i="29"/>
  <c r="L855" i="29"/>
  <c r="U854" i="29"/>
  <c r="U853" i="29" s="1"/>
  <c r="T854" i="29"/>
  <c r="S854" i="29"/>
  <c r="R854" i="29"/>
  <c r="R853" i="29" s="1"/>
  <c r="Q854" i="29"/>
  <c r="P854" i="29"/>
  <c r="O854" i="29"/>
  <c r="N854" i="29"/>
  <c r="N853" i="29" s="1"/>
  <c r="M854" i="29"/>
  <c r="K854" i="29"/>
  <c r="J854" i="29"/>
  <c r="J853" i="29" s="1"/>
  <c r="I854" i="29"/>
  <c r="L854" i="29" s="1"/>
  <c r="H854" i="29"/>
  <c r="G854" i="29"/>
  <c r="T853" i="29"/>
  <c r="S853" i="29"/>
  <c r="Q853" i="29"/>
  <c r="P853" i="29"/>
  <c r="O853" i="29"/>
  <c r="M853" i="29"/>
  <c r="L853" i="29"/>
  <c r="K853" i="29"/>
  <c r="I853" i="29"/>
  <c r="H853" i="29"/>
  <c r="G853" i="29"/>
  <c r="L852" i="29"/>
  <c r="U851" i="29"/>
  <c r="T851" i="29"/>
  <c r="S851" i="29"/>
  <c r="R851" i="29"/>
  <c r="Q851" i="29"/>
  <c r="P851" i="29"/>
  <c r="O851" i="29"/>
  <c r="N851" i="29"/>
  <c r="M851" i="29"/>
  <c r="L851" i="29"/>
  <c r="K851" i="29"/>
  <c r="J851" i="29"/>
  <c r="I851" i="29"/>
  <c r="H851" i="29"/>
  <c r="G851" i="29"/>
  <c r="L850" i="29"/>
  <c r="U849" i="29"/>
  <c r="T849" i="29"/>
  <c r="S849" i="29"/>
  <c r="R849" i="29"/>
  <c r="Q849" i="29"/>
  <c r="P849" i="29"/>
  <c r="O849" i="29"/>
  <c r="N849" i="29"/>
  <c r="M849" i="29"/>
  <c r="L849" i="29"/>
  <c r="K849" i="29"/>
  <c r="J849" i="29"/>
  <c r="I849" i="29"/>
  <c r="H849" i="29"/>
  <c r="G849" i="29"/>
  <c r="L848" i="29"/>
  <c r="U847" i="29"/>
  <c r="T847" i="29"/>
  <c r="S847" i="29"/>
  <c r="R847" i="29"/>
  <c r="Q847" i="29"/>
  <c r="P847" i="29"/>
  <c r="O847" i="29"/>
  <c r="N847" i="29"/>
  <c r="M847" i="29"/>
  <c r="L847" i="29"/>
  <c r="K847" i="29"/>
  <c r="J847" i="29"/>
  <c r="I847" i="29"/>
  <c r="H847" i="29"/>
  <c r="H840" i="29" s="1"/>
  <c r="G847" i="29"/>
  <c r="U846" i="29"/>
  <c r="S846" i="29"/>
  <c r="P846" i="29"/>
  <c r="P845" i="29" s="1"/>
  <c r="L846" i="29"/>
  <c r="U845" i="29"/>
  <c r="T845" i="29"/>
  <c r="S845" i="29"/>
  <c r="R845" i="29"/>
  <c r="Q845" i="29"/>
  <c r="O845" i="29"/>
  <c r="N845" i="29"/>
  <c r="M845" i="29"/>
  <c r="L845" i="29"/>
  <c r="K845" i="29"/>
  <c r="J845" i="29"/>
  <c r="I845" i="29"/>
  <c r="H845" i="29"/>
  <c r="G845" i="29"/>
  <c r="U844" i="29"/>
  <c r="S844" i="29"/>
  <c r="P844" i="29"/>
  <c r="P843" i="29" s="1"/>
  <c r="L844" i="29"/>
  <c r="U843" i="29"/>
  <c r="T843" i="29"/>
  <c r="S843" i="29"/>
  <c r="R843" i="29"/>
  <c r="Q843" i="29"/>
  <c r="O843" i="29"/>
  <c r="N843" i="29"/>
  <c r="M843" i="29"/>
  <c r="L843" i="29"/>
  <c r="K843" i="29"/>
  <c r="J843" i="29"/>
  <c r="I843" i="29"/>
  <c r="H843" i="29"/>
  <c r="G843" i="29"/>
  <c r="U842" i="29"/>
  <c r="S842" i="29"/>
  <c r="P842" i="29"/>
  <c r="P841" i="29" s="1"/>
  <c r="P840" i="29" s="1"/>
  <c r="L842" i="29"/>
  <c r="U841" i="29"/>
  <c r="T841" i="29"/>
  <c r="S841" i="29"/>
  <c r="S840" i="29" s="1"/>
  <c r="R841" i="29"/>
  <c r="Q841" i="29"/>
  <c r="Q840" i="29" s="1"/>
  <c r="O841" i="29"/>
  <c r="O840" i="29" s="1"/>
  <c r="N841" i="29"/>
  <c r="N840" i="29" s="1"/>
  <c r="M841" i="29"/>
  <c r="K841" i="29"/>
  <c r="J841" i="29"/>
  <c r="J840" i="29" s="1"/>
  <c r="I841" i="29"/>
  <c r="L841" i="29" s="1"/>
  <c r="H841" i="29"/>
  <c r="G841" i="29"/>
  <c r="U840" i="29"/>
  <c r="T840" i="29"/>
  <c r="M840" i="29"/>
  <c r="L839" i="29"/>
  <c r="U838" i="29"/>
  <c r="T838" i="29"/>
  <c r="S838" i="29"/>
  <c r="R838" i="29"/>
  <c r="Q838" i="29"/>
  <c r="P838" i="29"/>
  <c r="O838" i="29"/>
  <c r="L838" i="29"/>
  <c r="K838" i="29"/>
  <c r="J838" i="29"/>
  <c r="I838" i="29"/>
  <c r="U837" i="29"/>
  <c r="S837" i="29"/>
  <c r="S836" i="29" s="1"/>
  <c r="S835" i="29" s="1"/>
  <c r="P837" i="29"/>
  <c r="L837" i="29"/>
  <c r="J837" i="29"/>
  <c r="U836" i="29"/>
  <c r="U835" i="29" s="1"/>
  <c r="T836" i="29"/>
  <c r="R836" i="29"/>
  <c r="R835" i="29" s="1"/>
  <c r="Q836" i="29"/>
  <c r="P836" i="29"/>
  <c r="O836" i="29"/>
  <c r="L836" i="29"/>
  <c r="K836" i="29"/>
  <c r="K835" i="29" s="1"/>
  <c r="J836" i="29"/>
  <c r="J835" i="29" s="1"/>
  <c r="I836" i="29"/>
  <c r="T835" i="29"/>
  <c r="P835" i="29"/>
  <c r="O835" i="29"/>
  <c r="I835" i="29"/>
  <c r="L835" i="29" s="1"/>
  <c r="L834" i="29"/>
  <c r="U833" i="29"/>
  <c r="T833" i="29"/>
  <c r="S833" i="29"/>
  <c r="R833" i="29"/>
  <c r="Q833" i="29"/>
  <c r="P833" i="29"/>
  <c r="O833" i="29"/>
  <c r="N833" i="29"/>
  <c r="M833" i="29"/>
  <c r="L833" i="29"/>
  <c r="K833" i="29"/>
  <c r="J833" i="29"/>
  <c r="I833" i="29"/>
  <c r="L832" i="29"/>
  <c r="U831" i="29"/>
  <c r="T831" i="29"/>
  <c r="S831" i="29"/>
  <c r="R831" i="29"/>
  <c r="Q831" i="29"/>
  <c r="P831" i="29"/>
  <c r="O831" i="29"/>
  <c r="N831" i="29"/>
  <c r="M831" i="29"/>
  <c r="K831" i="29"/>
  <c r="J831" i="29"/>
  <c r="I831" i="29"/>
  <c r="L831" i="29" s="1"/>
  <c r="H831" i="29"/>
  <c r="G831" i="29"/>
  <c r="L830" i="29"/>
  <c r="U829" i="29"/>
  <c r="U828" i="29" s="1"/>
  <c r="T829" i="29"/>
  <c r="S829" i="29"/>
  <c r="R829" i="29"/>
  <c r="R828" i="29" s="1"/>
  <c r="Q829" i="29"/>
  <c r="Q828" i="29" s="1"/>
  <c r="P829" i="29"/>
  <c r="P828" i="29" s="1"/>
  <c r="O829" i="29"/>
  <c r="N829" i="29"/>
  <c r="N828" i="29" s="1"/>
  <c r="M829" i="29"/>
  <c r="M828" i="29" s="1"/>
  <c r="L829" i="29"/>
  <c r="K829" i="29"/>
  <c r="J829" i="29"/>
  <c r="J828" i="29" s="1"/>
  <c r="I829" i="29"/>
  <c r="I828" i="29" s="1"/>
  <c r="L828" i="29" s="1"/>
  <c r="H829" i="29"/>
  <c r="H828" i="29" s="1"/>
  <c r="G829" i="29"/>
  <c r="T828" i="29"/>
  <c r="S828" i="29"/>
  <c r="O828" i="29"/>
  <c r="K828" i="29"/>
  <c r="G828" i="29"/>
  <c r="L827" i="29"/>
  <c r="U826" i="29"/>
  <c r="T826" i="29"/>
  <c r="S826" i="29"/>
  <c r="R826" i="29"/>
  <c r="Q826" i="29"/>
  <c r="P826" i="29"/>
  <c r="O826" i="29"/>
  <c r="N826" i="29"/>
  <c r="M826" i="29"/>
  <c r="K826" i="29"/>
  <c r="L826" i="29" s="1"/>
  <c r="J826" i="29"/>
  <c r="I826" i="29"/>
  <c r="H826" i="29"/>
  <c r="G826" i="29"/>
  <c r="U825" i="29"/>
  <c r="S825" i="29"/>
  <c r="P825" i="29"/>
  <c r="P824" i="29" s="1"/>
  <c r="P823" i="29" s="1"/>
  <c r="L825" i="29"/>
  <c r="U824" i="29"/>
  <c r="T824" i="29"/>
  <c r="T823" i="29" s="1"/>
  <c r="S824" i="29"/>
  <c r="S823" i="29" s="1"/>
  <c r="R824" i="29"/>
  <c r="R823" i="29" s="1"/>
  <c r="Q824" i="29"/>
  <c r="O824" i="29"/>
  <c r="O823" i="29" s="1"/>
  <c r="N824" i="29"/>
  <c r="N823" i="29" s="1"/>
  <c r="M824" i="29"/>
  <c r="K824" i="29"/>
  <c r="L824" i="29" s="1"/>
  <c r="J824" i="29"/>
  <c r="J823" i="29" s="1"/>
  <c r="I824" i="29"/>
  <c r="H824" i="29"/>
  <c r="H823" i="29" s="1"/>
  <c r="G824" i="29"/>
  <c r="G823" i="29" s="1"/>
  <c r="U823" i="29"/>
  <c r="Q823" i="29"/>
  <c r="M823" i="29"/>
  <c r="I823" i="29"/>
  <c r="U822" i="29"/>
  <c r="S822" i="29"/>
  <c r="S821" i="29" s="1"/>
  <c r="P822" i="29"/>
  <c r="L822" i="29"/>
  <c r="U821" i="29"/>
  <c r="T821" i="29"/>
  <c r="R821" i="29"/>
  <c r="Q821" i="29"/>
  <c r="P821" i="29"/>
  <c r="O821" i="29"/>
  <c r="N821" i="29"/>
  <c r="M821" i="29"/>
  <c r="L821" i="29"/>
  <c r="K821" i="29"/>
  <c r="J821" i="29"/>
  <c r="I821" i="29"/>
  <c r="H821" i="29"/>
  <c r="G821" i="29"/>
  <c r="U820" i="29"/>
  <c r="S820" i="29"/>
  <c r="P820" i="29"/>
  <c r="P819" i="29" s="1"/>
  <c r="L820" i="29"/>
  <c r="U819" i="29"/>
  <c r="T819" i="29"/>
  <c r="S819" i="29"/>
  <c r="R819" i="29"/>
  <c r="Q819" i="29"/>
  <c r="O819" i="29"/>
  <c r="N819" i="29"/>
  <c r="M819" i="29"/>
  <c r="K819" i="29"/>
  <c r="L819" i="29" s="1"/>
  <c r="J819" i="29"/>
  <c r="I819" i="29"/>
  <c r="H819" i="29"/>
  <c r="G819" i="29"/>
  <c r="U818" i="29"/>
  <c r="S818" i="29"/>
  <c r="P818" i="29"/>
  <c r="P817" i="29" s="1"/>
  <c r="P816" i="29" s="1"/>
  <c r="L818" i="29"/>
  <c r="U817" i="29"/>
  <c r="T817" i="29"/>
  <c r="T816" i="29" s="1"/>
  <c r="S817" i="29"/>
  <c r="S816" i="29" s="1"/>
  <c r="R817" i="29"/>
  <c r="R816" i="29" s="1"/>
  <c r="Q817" i="29"/>
  <c r="O817" i="29"/>
  <c r="O816" i="29" s="1"/>
  <c r="N817" i="29"/>
  <c r="N816" i="29" s="1"/>
  <c r="M817" i="29"/>
  <c r="K817" i="29"/>
  <c r="L817" i="29" s="1"/>
  <c r="J817" i="29"/>
  <c r="J816" i="29" s="1"/>
  <c r="I817" i="29"/>
  <c r="H817" i="29"/>
  <c r="H816" i="29" s="1"/>
  <c r="G817" i="29"/>
  <c r="G816" i="29" s="1"/>
  <c r="U816" i="29"/>
  <c r="Q816" i="29"/>
  <c r="M816" i="29"/>
  <c r="I816" i="29"/>
  <c r="L815" i="29"/>
  <c r="U814" i="29"/>
  <c r="T814" i="29"/>
  <c r="S814" i="29"/>
  <c r="R814" i="29"/>
  <c r="Q814" i="29"/>
  <c r="P814" i="29"/>
  <c r="O814" i="29"/>
  <c r="N814" i="29"/>
  <c r="M814" i="29"/>
  <c r="K814" i="29"/>
  <c r="J814" i="29"/>
  <c r="I814" i="29"/>
  <c r="L814" i="29" s="1"/>
  <c r="H814" i="29"/>
  <c r="G814" i="29"/>
  <c r="U813" i="29"/>
  <c r="S813" i="29"/>
  <c r="S812" i="29" s="1"/>
  <c r="P813" i="29"/>
  <c r="L813" i="29"/>
  <c r="U812" i="29"/>
  <c r="T812" i="29"/>
  <c r="R812" i="29"/>
  <c r="Q812" i="29"/>
  <c r="P812" i="29"/>
  <c r="O812" i="29"/>
  <c r="N812" i="29"/>
  <c r="M812" i="29"/>
  <c r="L812" i="29"/>
  <c r="K812" i="29"/>
  <c r="J812" i="29"/>
  <c r="I812" i="29"/>
  <c r="H812" i="29"/>
  <c r="G812" i="29"/>
  <c r="U811" i="29"/>
  <c r="S811" i="29"/>
  <c r="P811" i="29"/>
  <c r="P810" i="29" s="1"/>
  <c r="P809" i="29" s="1"/>
  <c r="L811" i="29"/>
  <c r="U810" i="29"/>
  <c r="U809" i="29" s="1"/>
  <c r="T810" i="29"/>
  <c r="T809" i="29" s="1"/>
  <c r="S810" i="29"/>
  <c r="R810" i="29"/>
  <c r="Q810" i="29"/>
  <c r="Q809" i="29" s="1"/>
  <c r="O810" i="29"/>
  <c r="O809" i="29" s="1"/>
  <c r="N810" i="29"/>
  <c r="M810" i="29"/>
  <c r="M809" i="29" s="1"/>
  <c r="K810" i="29"/>
  <c r="L810" i="29" s="1"/>
  <c r="J810" i="29"/>
  <c r="I810" i="29"/>
  <c r="I809" i="29" s="1"/>
  <c r="H810" i="29"/>
  <c r="H809" i="29" s="1"/>
  <c r="G810" i="29"/>
  <c r="G809" i="29" s="1"/>
  <c r="R809" i="29"/>
  <c r="N809" i="29"/>
  <c r="J809" i="29"/>
  <c r="L808" i="29"/>
  <c r="U807" i="29"/>
  <c r="T807" i="29"/>
  <c r="S807" i="29"/>
  <c r="R807" i="29"/>
  <c r="Q807" i="29"/>
  <c r="P807" i="29"/>
  <c r="O807" i="29"/>
  <c r="N807" i="29"/>
  <c r="M807" i="29"/>
  <c r="L807" i="29"/>
  <c r="K807" i="29"/>
  <c r="J807" i="29"/>
  <c r="I807" i="29"/>
  <c r="H807" i="29"/>
  <c r="G807" i="29"/>
  <c r="U806" i="29"/>
  <c r="S806" i="29"/>
  <c r="P806" i="29"/>
  <c r="P805" i="29" s="1"/>
  <c r="L806" i="29"/>
  <c r="U805" i="29"/>
  <c r="T805" i="29"/>
  <c r="S805" i="29"/>
  <c r="R805" i="29"/>
  <c r="Q805" i="29"/>
  <c r="O805" i="29"/>
  <c r="N805" i="29"/>
  <c r="M805" i="29"/>
  <c r="K805" i="29"/>
  <c r="J805" i="29"/>
  <c r="I805" i="29"/>
  <c r="L805" i="29" s="1"/>
  <c r="H805" i="29"/>
  <c r="G805" i="29"/>
  <c r="U804" i="29"/>
  <c r="S804" i="29"/>
  <c r="S803" i="29" s="1"/>
  <c r="S802" i="29" s="1"/>
  <c r="P804" i="29"/>
  <c r="L804" i="29"/>
  <c r="U803" i="29"/>
  <c r="U802" i="29" s="1"/>
  <c r="T803" i="29"/>
  <c r="T802" i="29" s="1"/>
  <c r="R803" i="29"/>
  <c r="R802" i="29" s="1"/>
  <c r="Q803" i="29"/>
  <c r="Q802" i="29" s="1"/>
  <c r="P803" i="29"/>
  <c r="P802" i="29" s="1"/>
  <c r="O803" i="29"/>
  <c r="N803" i="29"/>
  <c r="N802" i="29" s="1"/>
  <c r="M803" i="29"/>
  <c r="M802" i="29" s="1"/>
  <c r="L803" i="29"/>
  <c r="K803" i="29"/>
  <c r="J803" i="29"/>
  <c r="J802" i="29" s="1"/>
  <c r="I803" i="29"/>
  <c r="I802" i="29" s="1"/>
  <c r="L802" i="29" s="1"/>
  <c r="H803" i="29"/>
  <c r="H802" i="29" s="1"/>
  <c r="G803" i="29"/>
  <c r="O802" i="29"/>
  <c r="K802" i="29"/>
  <c r="G802" i="29"/>
  <c r="L801" i="29"/>
  <c r="U800" i="29"/>
  <c r="T800" i="29"/>
  <c r="S800" i="29"/>
  <c r="R800" i="29"/>
  <c r="Q800" i="29"/>
  <c r="P800" i="29"/>
  <c r="O800" i="29"/>
  <c r="N800" i="29"/>
  <c r="M800" i="29"/>
  <c r="L800" i="29"/>
  <c r="K800" i="29"/>
  <c r="J800" i="29"/>
  <c r="I800" i="29"/>
  <c r="L799" i="29"/>
  <c r="U798" i="29"/>
  <c r="T798" i="29"/>
  <c r="S798" i="29"/>
  <c r="R798" i="29"/>
  <c r="Q798" i="29"/>
  <c r="P798" i="29"/>
  <c r="O798" i="29"/>
  <c r="N798" i="29"/>
  <c r="M798" i="29"/>
  <c r="K798" i="29"/>
  <c r="J798" i="29"/>
  <c r="I798" i="29"/>
  <c r="L798" i="29" s="1"/>
  <c r="L797" i="29"/>
  <c r="U796" i="29"/>
  <c r="T796" i="29"/>
  <c r="S796" i="29"/>
  <c r="R796" i="29"/>
  <c r="Q796" i="29"/>
  <c r="P796" i="29"/>
  <c r="O796" i="29"/>
  <c r="N796" i="29"/>
  <c r="M796" i="29"/>
  <c r="K796" i="29"/>
  <c r="L796" i="29" s="1"/>
  <c r="J796" i="29"/>
  <c r="I796" i="29"/>
  <c r="H796" i="29"/>
  <c r="G796" i="29"/>
  <c r="L795" i="29"/>
  <c r="U794" i="29"/>
  <c r="T794" i="29"/>
  <c r="S794" i="29"/>
  <c r="R794" i="29"/>
  <c r="Q794" i="29"/>
  <c r="P794" i="29"/>
  <c r="O794" i="29"/>
  <c r="N794" i="29"/>
  <c r="M794" i="29"/>
  <c r="K794" i="29"/>
  <c r="L794" i="29" s="1"/>
  <c r="J794" i="29"/>
  <c r="I794" i="29"/>
  <c r="H794" i="29"/>
  <c r="G794" i="29"/>
  <c r="U793" i="29"/>
  <c r="S793" i="29"/>
  <c r="P793" i="29"/>
  <c r="P792" i="29" s="1"/>
  <c r="L793" i="29"/>
  <c r="U792" i="29"/>
  <c r="T792" i="29"/>
  <c r="S792" i="29"/>
  <c r="R792" i="29"/>
  <c r="Q792" i="29"/>
  <c r="O792" i="29"/>
  <c r="N792" i="29"/>
  <c r="M792" i="29"/>
  <c r="K792" i="29"/>
  <c r="L792" i="29" s="1"/>
  <c r="J792" i="29"/>
  <c r="I792" i="29"/>
  <c r="H792" i="29"/>
  <c r="G792" i="29"/>
  <c r="U791" i="29"/>
  <c r="S791" i="29"/>
  <c r="P791" i="29"/>
  <c r="P790" i="29" s="1"/>
  <c r="L791" i="29"/>
  <c r="U790" i="29"/>
  <c r="T790" i="29"/>
  <c r="S790" i="29"/>
  <c r="R790" i="29"/>
  <c r="Q790" i="29"/>
  <c r="O790" i="29"/>
  <c r="N790" i="29"/>
  <c r="M790" i="29"/>
  <c r="K790" i="29"/>
  <c r="J790" i="29"/>
  <c r="I790" i="29"/>
  <c r="L790" i="29" s="1"/>
  <c r="H790" i="29"/>
  <c r="G790" i="29"/>
  <c r="U789" i="29"/>
  <c r="S789" i="29"/>
  <c r="S788" i="29" s="1"/>
  <c r="S787" i="29" s="1"/>
  <c r="P789" i="29"/>
  <c r="L789" i="29"/>
  <c r="U788" i="29"/>
  <c r="U787" i="29" s="1"/>
  <c r="T788" i="29"/>
  <c r="T787" i="29" s="1"/>
  <c r="R788" i="29"/>
  <c r="R787" i="29" s="1"/>
  <c r="Q788" i="29"/>
  <c r="Q787" i="29" s="1"/>
  <c r="P788" i="29"/>
  <c r="P787" i="29" s="1"/>
  <c r="O788" i="29"/>
  <c r="N788" i="29"/>
  <c r="N787" i="29" s="1"/>
  <c r="M788" i="29"/>
  <c r="M787" i="29" s="1"/>
  <c r="L788" i="29"/>
  <c r="K788" i="29"/>
  <c r="J788" i="29"/>
  <c r="J787" i="29" s="1"/>
  <c r="I788" i="29"/>
  <c r="I787" i="29" s="1"/>
  <c r="L787" i="29" s="1"/>
  <c r="H788" i="29"/>
  <c r="H787" i="29" s="1"/>
  <c r="G788" i="29"/>
  <c r="O787" i="29"/>
  <c r="K787" i="29"/>
  <c r="G787" i="29"/>
  <c r="U786" i="29"/>
  <c r="S786" i="29"/>
  <c r="P786" i="29"/>
  <c r="P785" i="29" s="1"/>
  <c r="P784" i="29" s="1"/>
  <c r="L786" i="29"/>
  <c r="U785" i="29"/>
  <c r="T785" i="29"/>
  <c r="T784" i="29" s="1"/>
  <c r="S785" i="29"/>
  <c r="S784" i="29" s="1"/>
  <c r="R785" i="29"/>
  <c r="R784" i="29" s="1"/>
  <c r="Q785" i="29"/>
  <c r="O785" i="29"/>
  <c r="O784" i="29" s="1"/>
  <c r="N785" i="29"/>
  <c r="N784" i="29" s="1"/>
  <c r="M785" i="29"/>
  <c r="K785" i="29"/>
  <c r="L785" i="29" s="1"/>
  <c r="J785" i="29"/>
  <c r="J784" i="29" s="1"/>
  <c r="I785" i="29"/>
  <c r="H785" i="29"/>
  <c r="H784" i="29" s="1"/>
  <c r="G785" i="29"/>
  <c r="G784" i="29" s="1"/>
  <c r="U784" i="29"/>
  <c r="Q784" i="29"/>
  <c r="M784" i="29"/>
  <c r="I784" i="29"/>
  <c r="L783" i="29"/>
  <c r="U782" i="29"/>
  <c r="T782" i="29"/>
  <c r="S782" i="29"/>
  <c r="R782" i="29"/>
  <c r="Q782" i="29"/>
  <c r="P782" i="29"/>
  <c r="O782" i="29"/>
  <c r="N782" i="29"/>
  <c r="M782" i="29"/>
  <c r="K782" i="29"/>
  <c r="J782" i="29"/>
  <c r="I782" i="29"/>
  <c r="L782" i="29" s="1"/>
  <c r="H782" i="29"/>
  <c r="G782" i="29"/>
  <c r="U781" i="29"/>
  <c r="S781" i="29"/>
  <c r="S780" i="29" s="1"/>
  <c r="S779" i="29" s="1"/>
  <c r="P781" i="29"/>
  <c r="L781" i="29"/>
  <c r="U780" i="29"/>
  <c r="U779" i="29" s="1"/>
  <c r="T780" i="29"/>
  <c r="T779" i="29" s="1"/>
  <c r="R780" i="29"/>
  <c r="R779" i="29" s="1"/>
  <c r="Q780" i="29"/>
  <c r="Q779" i="29" s="1"/>
  <c r="P780" i="29"/>
  <c r="P779" i="29" s="1"/>
  <c r="O780" i="29"/>
  <c r="N780" i="29"/>
  <c r="N779" i="29" s="1"/>
  <c r="M780" i="29"/>
  <c r="M779" i="29" s="1"/>
  <c r="L780" i="29"/>
  <c r="K780" i="29"/>
  <c r="J780" i="29"/>
  <c r="J779" i="29" s="1"/>
  <c r="I780" i="29"/>
  <c r="I779" i="29" s="1"/>
  <c r="L779" i="29" s="1"/>
  <c r="H780" i="29"/>
  <c r="H779" i="29" s="1"/>
  <c r="G780" i="29"/>
  <c r="O779" i="29"/>
  <c r="K779" i="29"/>
  <c r="G779" i="29"/>
  <c r="L778" i="29"/>
  <c r="U777" i="29"/>
  <c r="T777" i="29"/>
  <c r="S777" i="29"/>
  <c r="R777" i="29"/>
  <c r="Q777" i="29"/>
  <c r="P777" i="29"/>
  <c r="O777" i="29"/>
  <c r="N777" i="29"/>
  <c r="M777" i="29"/>
  <c r="L777" i="29"/>
  <c r="K777" i="29"/>
  <c r="J777" i="29"/>
  <c r="I777" i="29"/>
  <c r="H777" i="29"/>
  <c r="G777" i="29"/>
  <c r="U776" i="29"/>
  <c r="S776" i="29"/>
  <c r="P776" i="29"/>
  <c r="P775" i="29" s="1"/>
  <c r="P774" i="29" s="1"/>
  <c r="L776" i="29"/>
  <c r="U775" i="29"/>
  <c r="T775" i="29"/>
  <c r="T774" i="29" s="1"/>
  <c r="S775" i="29"/>
  <c r="S774" i="29" s="1"/>
  <c r="R775" i="29"/>
  <c r="R774" i="29" s="1"/>
  <c r="Q775" i="29"/>
  <c r="O775" i="29"/>
  <c r="O774" i="29" s="1"/>
  <c r="N775" i="29"/>
  <c r="N774" i="29" s="1"/>
  <c r="M775" i="29"/>
  <c r="L775" i="29"/>
  <c r="K775" i="29"/>
  <c r="K774" i="29" s="1"/>
  <c r="J775" i="29"/>
  <c r="J774" i="29" s="1"/>
  <c r="I775" i="29"/>
  <c r="H775" i="29"/>
  <c r="H774" i="29" s="1"/>
  <c r="G775" i="29"/>
  <c r="G774" i="29" s="1"/>
  <c r="U774" i="29"/>
  <c r="Q774" i="29"/>
  <c r="M774" i="29"/>
  <c r="I774" i="29"/>
  <c r="L774" i="29" s="1"/>
  <c r="L773" i="29"/>
  <c r="U772" i="29"/>
  <c r="T772" i="29"/>
  <c r="S772" i="29"/>
  <c r="R772" i="29"/>
  <c r="Q772" i="29"/>
  <c r="P772" i="29"/>
  <c r="O772" i="29"/>
  <c r="N772" i="29"/>
  <c r="M772" i="29"/>
  <c r="K772" i="29"/>
  <c r="J772" i="29"/>
  <c r="I772" i="29"/>
  <c r="L772" i="29" s="1"/>
  <c r="H772" i="29"/>
  <c r="G772" i="29"/>
  <c r="U771" i="29"/>
  <c r="S771" i="29"/>
  <c r="S770" i="29" s="1"/>
  <c r="P771" i="29"/>
  <c r="L771" i="29"/>
  <c r="U770" i="29"/>
  <c r="T770" i="29"/>
  <c r="R770" i="29"/>
  <c r="Q770" i="29"/>
  <c r="P770" i="29"/>
  <c r="O770" i="29"/>
  <c r="N770" i="29"/>
  <c r="M770" i="29"/>
  <c r="L770" i="29"/>
  <c r="K770" i="29"/>
  <c r="J770" i="29"/>
  <c r="I770" i="29"/>
  <c r="H770" i="29"/>
  <c r="G770" i="29"/>
  <c r="U769" i="29"/>
  <c r="S769" i="29"/>
  <c r="P769" i="29"/>
  <c r="P768" i="29" s="1"/>
  <c r="P767" i="29" s="1"/>
  <c r="L769" i="29"/>
  <c r="U768" i="29"/>
  <c r="U767" i="29" s="1"/>
  <c r="T768" i="29"/>
  <c r="T767" i="29" s="1"/>
  <c r="S768" i="29"/>
  <c r="R768" i="29"/>
  <c r="Q768" i="29"/>
  <c r="Q767" i="29" s="1"/>
  <c r="O768" i="29"/>
  <c r="O767" i="29" s="1"/>
  <c r="N768" i="29"/>
  <c r="M768" i="29"/>
  <c r="M767" i="29" s="1"/>
  <c r="L768" i="29"/>
  <c r="K768" i="29"/>
  <c r="K767" i="29" s="1"/>
  <c r="J768" i="29"/>
  <c r="I768" i="29"/>
  <c r="I767" i="29" s="1"/>
  <c r="L767" i="29" s="1"/>
  <c r="H768" i="29"/>
  <c r="H767" i="29" s="1"/>
  <c r="G768" i="29"/>
  <c r="G767" i="29" s="1"/>
  <c r="R767" i="29"/>
  <c r="N767" i="29"/>
  <c r="J767" i="29"/>
  <c r="L766" i="29"/>
  <c r="U765" i="29"/>
  <c r="T765" i="29"/>
  <c r="S765" i="29"/>
  <c r="R765" i="29"/>
  <c r="Q765" i="29"/>
  <c r="P765" i="29"/>
  <c r="O765" i="29"/>
  <c r="N765" i="29"/>
  <c r="M765" i="29"/>
  <c r="L765" i="29"/>
  <c r="K765" i="29"/>
  <c r="J765" i="29"/>
  <c r="I765" i="29"/>
  <c r="H765" i="29"/>
  <c r="G765" i="29"/>
  <c r="U764" i="29"/>
  <c r="S764" i="29"/>
  <c r="P764" i="29"/>
  <c r="P763" i="29" s="1"/>
  <c r="L764" i="29"/>
  <c r="U763" i="29"/>
  <c r="T763" i="29"/>
  <c r="S763" i="29"/>
  <c r="R763" i="29"/>
  <c r="Q763" i="29"/>
  <c r="O763" i="29"/>
  <c r="N763" i="29"/>
  <c r="M763" i="29"/>
  <c r="K763" i="29"/>
  <c r="J763" i="29"/>
  <c r="I763" i="29"/>
  <c r="L763" i="29" s="1"/>
  <c r="H763" i="29"/>
  <c r="G763" i="29"/>
  <c r="U762" i="29"/>
  <c r="S762" i="29"/>
  <c r="S761" i="29" s="1"/>
  <c r="S760" i="29" s="1"/>
  <c r="P762" i="29"/>
  <c r="L762" i="29"/>
  <c r="U761" i="29"/>
  <c r="U760" i="29" s="1"/>
  <c r="T761" i="29"/>
  <c r="T760" i="29" s="1"/>
  <c r="R761" i="29"/>
  <c r="R760" i="29" s="1"/>
  <c r="Q761" i="29"/>
  <c r="Q760" i="29" s="1"/>
  <c r="P761" i="29"/>
  <c r="O761" i="29"/>
  <c r="N761" i="29"/>
  <c r="N760" i="29" s="1"/>
  <c r="M761" i="29"/>
  <c r="M760" i="29" s="1"/>
  <c r="L761" i="29"/>
  <c r="K761" i="29"/>
  <c r="J761" i="29"/>
  <c r="J760" i="29" s="1"/>
  <c r="I761" i="29"/>
  <c r="I760" i="29" s="1"/>
  <c r="L760" i="29" s="1"/>
  <c r="H761" i="29"/>
  <c r="H760" i="29" s="1"/>
  <c r="G761" i="29"/>
  <c r="O760" i="29"/>
  <c r="K760" i="29"/>
  <c r="G760" i="29"/>
  <c r="L759" i="29"/>
  <c r="U758" i="29"/>
  <c r="T758" i="29"/>
  <c r="S758" i="29"/>
  <c r="R758" i="29"/>
  <c r="Q758" i="29"/>
  <c r="P758" i="29"/>
  <c r="O758" i="29"/>
  <c r="N758" i="29"/>
  <c r="M758" i="29"/>
  <c r="L758" i="29"/>
  <c r="K758" i="29"/>
  <c r="J758" i="29"/>
  <c r="I758" i="29"/>
  <c r="H758" i="29"/>
  <c r="G758" i="29"/>
  <c r="U757" i="29"/>
  <c r="S757" i="29"/>
  <c r="P757" i="29"/>
  <c r="P756" i="29" s="1"/>
  <c r="L757" i="29"/>
  <c r="U756" i="29"/>
  <c r="T756" i="29"/>
  <c r="S756" i="29"/>
  <c r="R756" i="29"/>
  <c r="Q756" i="29"/>
  <c r="O756" i="29"/>
  <c r="N756" i="29"/>
  <c r="M756" i="29"/>
  <c r="L756" i="29"/>
  <c r="K756" i="29"/>
  <c r="J756" i="29"/>
  <c r="I756" i="29"/>
  <c r="H756" i="29"/>
  <c r="G756" i="29"/>
  <c r="U755" i="29"/>
  <c r="S755" i="29"/>
  <c r="P755" i="29"/>
  <c r="P754" i="29" s="1"/>
  <c r="P753" i="29" s="1"/>
  <c r="L755" i="29"/>
  <c r="U754" i="29"/>
  <c r="U753" i="29" s="1"/>
  <c r="T754" i="29"/>
  <c r="S754" i="29"/>
  <c r="S753" i="29" s="1"/>
  <c r="R754" i="29"/>
  <c r="R753" i="29" s="1"/>
  <c r="Q754" i="29"/>
  <c r="Q753" i="29" s="1"/>
  <c r="O754" i="29"/>
  <c r="O753" i="29" s="1"/>
  <c r="N754" i="29"/>
  <c r="N753" i="29" s="1"/>
  <c r="M754" i="29"/>
  <c r="M753" i="29" s="1"/>
  <c r="K754" i="29"/>
  <c r="K753" i="29" s="1"/>
  <c r="J754" i="29"/>
  <c r="J753" i="29" s="1"/>
  <c r="I754" i="29"/>
  <c r="I753" i="29" s="1"/>
  <c r="L753" i="29" s="1"/>
  <c r="H754" i="29"/>
  <c r="G754" i="29"/>
  <c r="G753" i="29" s="1"/>
  <c r="T753" i="29"/>
  <c r="H753" i="29"/>
  <c r="L752" i="29"/>
  <c r="U751" i="29"/>
  <c r="T751" i="29"/>
  <c r="S751" i="29"/>
  <c r="R751" i="29"/>
  <c r="Q751" i="29"/>
  <c r="P751" i="29"/>
  <c r="O751" i="29"/>
  <c r="N751" i="29"/>
  <c r="M751" i="29"/>
  <c r="L751" i="29"/>
  <c r="K751" i="29"/>
  <c r="J751" i="29"/>
  <c r="I751" i="29"/>
  <c r="L750" i="29"/>
  <c r="U749" i="29"/>
  <c r="T749" i="29"/>
  <c r="S749" i="29"/>
  <c r="R749" i="29"/>
  <c r="Q749" i="29"/>
  <c r="P749" i="29"/>
  <c r="O749" i="29"/>
  <c r="N749" i="29"/>
  <c r="M749" i="29"/>
  <c r="K749" i="29"/>
  <c r="L749" i="29" s="1"/>
  <c r="J749" i="29"/>
  <c r="I749" i="29"/>
  <c r="H749" i="29"/>
  <c r="G749" i="29"/>
  <c r="U748" i="29"/>
  <c r="S748" i="29"/>
  <c r="P748" i="29"/>
  <c r="P747" i="29" s="1"/>
  <c r="L748" i="29"/>
  <c r="U747" i="29"/>
  <c r="T747" i="29"/>
  <c r="S747" i="29"/>
  <c r="R747" i="29"/>
  <c r="Q747" i="29"/>
  <c r="O747" i="29"/>
  <c r="N747" i="29"/>
  <c r="M747" i="29"/>
  <c r="K747" i="29"/>
  <c r="J747" i="29"/>
  <c r="I747" i="29"/>
  <c r="L747" i="29" s="1"/>
  <c r="H747" i="29"/>
  <c r="G747" i="29"/>
  <c r="U746" i="29"/>
  <c r="S746" i="29"/>
  <c r="S745" i="29" s="1"/>
  <c r="S744" i="29" s="1"/>
  <c r="P746" i="29"/>
  <c r="L746" i="29"/>
  <c r="U745" i="29"/>
  <c r="U744" i="29" s="1"/>
  <c r="T745" i="29"/>
  <c r="T744" i="29" s="1"/>
  <c r="R745" i="29"/>
  <c r="R744" i="29" s="1"/>
  <c r="Q745" i="29"/>
  <c r="Q744" i="29" s="1"/>
  <c r="P745" i="29"/>
  <c r="O745" i="29"/>
  <c r="N745" i="29"/>
  <c r="N744" i="29" s="1"/>
  <c r="M745" i="29"/>
  <c r="M744" i="29" s="1"/>
  <c r="L745" i="29"/>
  <c r="K745" i="29"/>
  <c r="J745" i="29"/>
  <c r="J744" i="29" s="1"/>
  <c r="I745" i="29"/>
  <c r="I744" i="29" s="1"/>
  <c r="L744" i="29" s="1"/>
  <c r="H745" i="29"/>
  <c r="H744" i="29" s="1"/>
  <c r="G745" i="29"/>
  <c r="O744" i="29"/>
  <c r="K744" i="29"/>
  <c r="G744" i="29"/>
  <c r="L743" i="29"/>
  <c r="U742" i="29"/>
  <c r="T742" i="29"/>
  <c r="S742" i="29"/>
  <c r="R742" i="29"/>
  <c r="Q742" i="29"/>
  <c r="P742" i="29"/>
  <c r="O742" i="29"/>
  <c r="N742" i="29"/>
  <c r="M742" i="29"/>
  <c r="L742" i="29"/>
  <c r="K742" i="29"/>
  <c r="J742" i="29"/>
  <c r="I742" i="29"/>
  <c r="L741" i="29"/>
  <c r="U740" i="29"/>
  <c r="T740" i="29"/>
  <c r="S740" i="29"/>
  <c r="R740" i="29"/>
  <c r="Q740" i="29"/>
  <c r="P740" i="29"/>
  <c r="O740" i="29"/>
  <c r="N740" i="29"/>
  <c r="M740" i="29"/>
  <c r="K740" i="29"/>
  <c r="J740" i="29"/>
  <c r="I740" i="29"/>
  <c r="L740" i="29" s="1"/>
  <c r="H740" i="29"/>
  <c r="G740" i="29"/>
  <c r="L739" i="29"/>
  <c r="U738" i="29"/>
  <c r="T738" i="29"/>
  <c r="S738" i="29"/>
  <c r="R738" i="29"/>
  <c r="Q738" i="29"/>
  <c r="P738" i="29"/>
  <c r="O738" i="29"/>
  <c r="N738" i="29"/>
  <c r="M738" i="29"/>
  <c r="K738" i="29"/>
  <c r="J738" i="29"/>
  <c r="I738" i="29"/>
  <c r="L738" i="29" s="1"/>
  <c r="H738" i="29"/>
  <c r="G738" i="29"/>
  <c r="U737" i="29"/>
  <c r="S737" i="29"/>
  <c r="S736" i="29" s="1"/>
  <c r="P737" i="29"/>
  <c r="L737" i="29"/>
  <c r="U736" i="29"/>
  <c r="T736" i="29"/>
  <c r="R736" i="29"/>
  <c r="Q736" i="29"/>
  <c r="P736" i="29"/>
  <c r="O736" i="29"/>
  <c r="N736" i="29"/>
  <c r="M736" i="29"/>
  <c r="L736" i="29"/>
  <c r="K736" i="29"/>
  <c r="J736" i="29"/>
  <c r="I736" i="29"/>
  <c r="H736" i="29"/>
  <c r="G736" i="29"/>
  <c r="U735" i="29"/>
  <c r="S735" i="29"/>
  <c r="P735" i="29"/>
  <c r="P734" i="29" s="1"/>
  <c r="P733" i="29" s="1"/>
  <c r="L735" i="29"/>
  <c r="U734" i="29"/>
  <c r="U733" i="29" s="1"/>
  <c r="T734" i="29"/>
  <c r="T733" i="29" s="1"/>
  <c r="S734" i="29"/>
  <c r="S733" i="29" s="1"/>
  <c r="R734" i="29"/>
  <c r="Q734" i="29"/>
  <c r="Q733" i="29" s="1"/>
  <c r="O734" i="29"/>
  <c r="O733" i="29" s="1"/>
  <c r="N734" i="29"/>
  <c r="M734" i="29"/>
  <c r="M733" i="29" s="1"/>
  <c r="K734" i="29"/>
  <c r="L734" i="29" s="1"/>
  <c r="J734" i="29"/>
  <c r="I734" i="29"/>
  <c r="I733" i="29" s="1"/>
  <c r="H734" i="29"/>
  <c r="H733" i="29" s="1"/>
  <c r="G734" i="29"/>
  <c r="G733" i="29" s="1"/>
  <c r="R733" i="29"/>
  <c r="N733" i="29"/>
  <c r="J733" i="29"/>
  <c r="L732" i="29"/>
  <c r="U731" i="29"/>
  <c r="T731" i="29"/>
  <c r="S731" i="29"/>
  <c r="R731" i="29"/>
  <c r="Q731" i="29"/>
  <c r="P731" i="29"/>
  <c r="O731" i="29"/>
  <c r="N731" i="29"/>
  <c r="M731" i="29"/>
  <c r="L731" i="29"/>
  <c r="K731" i="29"/>
  <c r="J731" i="29"/>
  <c r="I731" i="29"/>
  <c r="L730" i="29"/>
  <c r="U729" i="29"/>
  <c r="T729" i="29"/>
  <c r="S729" i="29"/>
  <c r="R729" i="29"/>
  <c r="Q729" i="29"/>
  <c r="P729" i="29"/>
  <c r="O729" i="29"/>
  <c r="N729" i="29"/>
  <c r="M729" i="29"/>
  <c r="L729" i="29"/>
  <c r="K729" i="29"/>
  <c r="J729" i="29"/>
  <c r="I729" i="29"/>
  <c r="H729" i="29"/>
  <c r="G729" i="29"/>
  <c r="U728" i="29"/>
  <c r="S728" i="29"/>
  <c r="P728" i="29"/>
  <c r="P727" i="29" s="1"/>
  <c r="P726" i="29" s="1"/>
  <c r="L728" i="29"/>
  <c r="U727" i="29"/>
  <c r="U726" i="29" s="1"/>
  <c r="T727" i="29"/>
  <c r="T726" i="29" s="1"/>
  <c r="S727" i="29"/>
  <c r="S726" i="29" s="1"/>
  <c r="R727" i="29"/>
  <c r="Q727" i="29"/>
  <c r="Q726" i="29" s="1"/>
  <c r="O727" i="29"/>
  <c r="O726" i="29" s="1"/>
  <c r="N727" i="29"/>
  <c r="M727" i="29"/>
  <c r="M726" i="29" s="1"/>
  <c r="K727" i="29"/>
  <c r="L727" i="29" s="1"/>
  <c r="J727" i="29"/>
  <c r="I727" i="29"/>
  <c r="I726" i="29" s="1"/>
  <c r="H727" i="29"/>
  <c r="H726" i="29" s="1"/>
  <c r="G727" i="29"/>
  <c r="G726" i="29" s="1"/>
  <c r="R726" i="29"/>
  <c r="N726" i="29"/>
  <c r="J726" i="29"/>
  <c r="L725" i="29"/>
  <c r="U724" i="29"/>
  <c r="T724" i="29"/>
  <c r="S724" i="29"/>
  <c r="R724" i="29"/>
  <c r="Q724" i="29"/>
  <c r="P724" i="29"/>
  <c r="O724" i="29"/>
  <c r="N724" i="29"/>
  <c r="M724" i="29"/>
  <c r="L724" i="29"/>
  <c r="K724" i="29"/>
  <c r="J724" i="29"/>
  <c r="I724" i="29"/>
  <c r="L723" i="29"/>
  <c r="U722" i="29"/>
  <c r="T722" i="29"/>
  <c r="S722" i="29"/>
  <c r="R722" i="29"/>
  <c r="Q722" i="29"/>
  <c r="P722" i="29"/>
  <c r="O722" i="29"/>
  <c r="N722" i="29"/>
  <c r="M722" i="29"/>
  <c r="L722" i="29"/>
  <c r="K722" i="29"/>
  <c r="J722" i="29"/>
  <c r="I722" i="29"/>
  <c r="H722" i="29"/>
  <c r="G722" i="29"/>
  <c r="U721" i="29"/>
  <c r="S721" i="29"/>
  <c r="P721" i="29"/>
  <c r="P720" i="29" s="1"/>
  <c r="L721" i="29"/>
  <c r="U720" i="29"/>
  <c r="T720" i="29"/>
  <c r="S720" i="29"/>
  <c r="R720" i="29"/>
  <c r="Q720" i="29"/>
  <c r="O720" i="29"/>
  <c r="N720" i="29"/>
  <c r="M720" i="29"/>
  <c r="K720" i="29"/>
  <c r="L720" i="29" s="1"/>
  <c r="J720" i="29"/>
  <c r="I720" i="29"/>
  <c r="H720" i="29"/>
  <c r="G720" i="29"/>
  <c r="U719" i="29"/>
  <c r="S719" i="29"/>
  <c r="P719" i="29"/>
  <c r="P718" i="29" s="1"/>
  <c r="L719" i="29"/>
  <c r="U718" i="29"/>
  <c r="T718" i="29"/>
  <c r="T717" i="29" s="1"/>
  <c r="S718" i="29"/>
  <c r="S717" i="29" s="1"/>
  <c r="R718" i="29"/>
  <c r="R717" i="29" s="1"/>
  <c r="Q718" i="29"/>
  <c r="O718" i="29"/>
  <c r="O717" i="29" s="1"/>
  <c r="N718" i="29"/>
  <c r="N717" i="29" s="1"/>
  <c r="M718" i="29"/>
  <c r="K718" i="29"/>
  <c r="L718" i="29" s="1"/>
  <c r="J718" i="29"/>
  <c r="J717" i="29" s="1"/>
  <c r="I718" i="29"/>
  <c r="H718" i="29"/>
  <c r="H717" i="29" s="1"/>
  <c r="G718" i="29"/>
  <c r="G717" i="29" s="1"/>
  <c r="U717" i="29"/>
  <c r="Q717" i="29"/>
  <c r="M717" i="29"/>
  <c r="I717" i="29"/>
  <c r="L716" i="29"/>
  <c r="U715" i="29"/>
  <c r="T715" i="29"/>
  <c r="S715" i="29"/>
  <c r="R715" i="29"/>
  <c r="Q715" i="29"/>
  <c r="P715" i="29"/>
  <c r="O715" i="29"/>
  <c r="N715" i="29"/>
  <c r="M715" i="29"/>
  <c r="K715" i="29"/>
  <c r="J715" i="29"/>
  <c r="I715" i="29"/>
  <c r="L715" i="29" s="1"/>
  <c r="H715" i="29"/>
  <c r="G715" i="29"/>
  <c r="U714" i="29"/>
  <c r="S714" i="29"/>
  <c r="S713" i="29" s="1"/>
  <c r="P714" i="29"/>
  <c r="L714" i="29"/>
  <c r="U713" i="29"/>
  <c r="T713" i="29"/>
  <c r="R713" i="29"/>
  <c r="Q713" i="29"/>
  <c r="P713" i="29"/>
  <c r="O713" i="29"/>
  <c r="N713" i="29"/>
  <c r="M713" i="29"/>
  <c r="L713" i="29"/>
  <c r="K713" i="29"/>
  <c r="J713" i="29"/>
  <c r="I713" i="29"/>
  <c r="H713" i="29"/>
  <c r="G713" i="29"/>
  <c r="U712" i="29"/>
  <c r="S712" i="29"/>
  <c r="P712" i="29"/>
  <c r="P711" i="29" s="1"/>
  <c r="P710" i="29" s="1"/>
  <c r="L712" i="29"/>
  <c r="U711" i="29"/>
  <c r="U710" i="29" s="1"/>
  <c r="T711" i="29"/>
  <c r="S711" i="29"/>
  <c r="R711" i="29"/>
  <c r="Q711" i="29"/>
  <c r="Q710" i="29" s="1"/>
  <c r="O711" i="29"/>
  <c r="O710" i="29" s="1"/>
  <c r="N711" i="29"/>
  <c r="M711" i="29"/>
  <c r="M710" i="29" s="1"/>
  <c r="K711" i="29"/>
  <c r="J711" i="29"/>
  <c r="I711" i="29"/>
  <c r="H711" i="29"/>
  <c r="H710" i="29" s="1"/>
  <c r="G711" i="29"/>
  <c r="G710" i="29" s="1"/>
  <c r="R710" i="29"/>
  <c r="N710" i="29"/>
  <c r="J710" i="29"/>
  <c r="L709" i="29"/>
  <c r="U708" i="29"/>
  <c r="T708" i="29"/>
  <c r="S708" i="29"/>
  <c r="R708" i="29"/>
  <c r="Q708" i="29"/>
  <c r="P708" i="29"/>
  <c r="O708" i="29"/>
  <c r="N708" i="29"/>
  <c r="M708" i="29"/>
  <c r="L708" i="29"/>
  <c r="K708" i="29"/>
  <c r="J708" i="29"/>
  <c r="I708" i="29"/>
  <c r="H708" i="29"/>
  <c r="G708" i="29"/>
  <c r="U707" i="29"/>
  <c r="S707" i="29"/>
  <c r="P707" i="29"/>
  <c r="P706" i="29" s="1"/>
  <c r="L707" i="29"/>
  <c r="U706" i="29"/>
  <c r="T706" i="29"/>
  <c r="S706" i="29"/>
  <c r="R706" i="29"/>
  <c r="Q706" i="29"/>
  <c r="O706" i="29"/>
  <c r="N706" i="29"/>
  <c r="M706" i="29"/>
  <c r="K706" i="29"/>
  <c r="J706" i="29"/>
  <c r="I706" i="29"/>
  <c r="L706" i="29" s="1"/>
  <c r="H706" i="29"/>
  <c r="G706" i="29"/>
  <c r="U705" i="29"/>
  <c r="S705" i="29"/>
  <c r="S704" i="29" s="1"/>
  <c r="P705" i="29"/>
  <c r="L705" i="29"/>
  <c r="U704" i="29"/>
  <c r="U703" i="29" s="1"/>
  <c r="T704" i="29"/>
  <c r="T703" i="29" s="1"/>
  <c r="R704" i="29"/>
  <c r="R703" i="29" s="1"/>
  <c r="Q704" i="29"/>
  <c r="Q703" i="29" s="1"/>
  <c r="P704" i="29"/>
  <c r="O704" i="29"/>
  <c r="N704" i="29"/>
  <c r="N703" i="29" s="1"/>
  <c r="M704" i="29"/>
  <c r="L704" i="29"/>
  <c r="K704" i="29"/>
  <c r="J704" i="29"/>
  <c r="J703" i="29" s="1"/>
  <c r="I704" i="29"/>
  <c r="H704" i="29"/>
  <c r="H703" i="29" s="1"/>
  <c r="G704" i="29"/>
  <c r="S703" i="29"/>
  <c r="O703" i="29"/>
  <c r="K703" i="29"/>
  <c r="G703" i="29"/>
  <c r="L702" i="29"/>
  <c r="U701" i="29"/>
  <c r="T701" i="29"/>
  <c r="S701" i="29"/>
  <c r="R701" i="29"/>
  <c r="Q701" i="29"/>
  <c r="P701" i="29"/>
  <c r="O701" i="29"/>
  <c r="N701" i="29"/>
  <c r="M701" i="29"/>
  <c r="L701" i="29"/>
  <c r="K701" i="29"/>
  <c r="J701" i="29"/>
  <c r="I701" i="29"/>
  <c r="H701" i="29"/>
  <c r="G701" i="29"/>
  <c r="U700" i="29"/>
  <c r="S700" i="29"/>
  <c r="P700" i="29"/>
  <c r="P699" i="29" s="1"/>
  <c r="L700" i="29"/>
  <c r="U699" i="29"/>
  <c r="T699" i="29"/>
  <c r="S699" i="29"/>
  <c r="R699" i="29"/>
  <c r="Q699" i="29"/>
  <c r="O699" i="29"/>
  <c r="N699" i="29"/>
  <c r="M699" i="29"/>
  <c r="L699" i="29"/>
  <c r="K699" i="29"/>
  <c r="J699" i="29"/>
  <c r="I699" i="29"/>
  <c r="H699" i="29"/>
  <c r="G699" i="29"/>
  <c r="U698" i="29"/>
  <c r="S698" i="29"/>
  <c r="P698" i="29"/>
  <c r="P697" i="29" s="1"/>
  <c r="L698" i="29"/>
  <c r="U697" i="29"/>
  <c r="U696" i="29" s="1"/>
  <c r="T697" i="29"/>
  <c r="S697" i="29"/>
  <c r="S696" i="29" s="1"/>
  <c r="R697" i="29"/>
  <c r="Q697" i="29"/>
  <c r="Q696" i="29" s="1"/>
  <c r="O697" i="29"/>
  <c r="O696" i="29" s="1"/>
  <c r="N697" i="29"/>
  <c r="N696" i="29" s="1"/>
  <c r="M697" i="29"/>
  <c r="M696" i="29" s="1"/>
  <c r="K697" i="29"/>
  <c r="J697" i="29"/>
  <c r="J696" i="29" s="1"/>
  <c r="I697" i="29"/>
  <c r="H697" i="29"/>
  <c r="G697" i="29"/>
  <c r="T696" i="29"/>
  <c r="P696" i="29"/>
  <c r="H696" i="29"/>
  <c r="L695" i="29"/>
  <c r="U694" i="29"/>
  <c r="T694" i="29"/>
  <c r="S694" i="29"/>
  <c r="R694" i="29"/>
  <c r="Q694" i="29"/>
  <c r="P694" i="29"/>
  <c r="O694" i="29"/>
  <c r="N694" i="29"/>
  <c r="M694" i="29"/>
  <c r="L694" i="29"/>
  <c r="K694" i="29"/>
  <c r="J694" i="29"/>
  <c r="I694" i="29"/>
  <c r="L693" i="29"/>
  <c r="U692" i="29"/>
  <c r="T692" i="29"/>
  <c r="S692" i="29"/>
  <c r="R692" i="29"/>
  <c r="Q692" i="29"/>
  <c r="P692" i="29"/>
  <c r="O692" i="29"/>
  <c r="N692" i="29"/>
  <c r="M692" i="29"/>
  <c r="K692" i="29"/>
  <c r="L692" i="29" s="1"/>
  <c r="J692" i="29"/>
  <c r="I692" i="29"/>
  <c r="H692" i="29"/>
  <c r="G692" i="29"/>
  <c r="U691" i="29"/>
  <c r="S691" i="29"/>
  <c r="P691" i="29"/>
  <c r="P690" i="29" s="1"/>
  <c r="L691" i="29"/>
  <c r="U690" i="29"/>
  <c r="T690" i="29"/>
  <c r="S690" i="29"/>
  <c r="R690" i="29"/>
  <c r="Q690" i="29"/>
  <c r="O690" i="29"/>
  <c r="N690" i="29"/>
  <c r="M690" i="29"/>
  <c r="K690" i="29"/>
  <c r="J690" i="29"/>
  <c r="I690" i="29"/>
  <c r="L690" i="29" s="1"/>
  <c r="H690" i="29"/>
  <c r="G690" i="29"/>
  <c r="U689" i="29"/>
  <c r="S689" i="29"/>
  <c r="S688" i="29" s="1"/>
  <c r="P689" i="29"/>
  <c r="L689" i="29"/>
  <c r="U688" i="29"/>
  <c r="T688" i="29"/>
  <c r="T687" i="29" s="1"/>
  <c r="R688" i="29"/>
  <c r="R687" i="29" s="1"/>
  <c r="Q688" i="29"/>
  <c r="Q687" i="29" s="1"/>
  <c r="P688" i="29"/>
  <c r="O688" i="29"/>
  <c r="N688" i="29"/>
  <c r="N687" i="29" s="1"/>
  <c r="M688" i="29"/>
  <c r="M687" i="29" s="1"/>
  <c r="L688" i="29"/>
  <c r="K688" i="29"/>
  <c r="J688" i="29"/>
  <c r="I688" i="29"/>
  <c r="I687" i="29" s="1"/>
  <c r="L687" i="29" s="1"/>
  <c r="H688" i="29"/>
  <c r="H687" i="29" s="1"/>
  <c r="G688" i="29"/>
  <c r="S687" i="29"/>
  <c r="O687" i="29"/>
  <c r="K687" i="29"/>
  <c r="G687" i="29"/>
  <c r="L686" i="29"/>
  <c r="U685" i="29"/>
  <c r="T685" i="29"/>
  <c r="S685" i="29"/>
  <c r="R685" i="29"/>
  <c r="Q685" i="29"/>
  <c r="P685" i="29"/>
  <c r="O685" i="29"/>
  <c r="N685" i="29"/>
  <c r="M685" i="29"/>
  <c r="L685" i="29"/>
  <c r="K685" i="29"/>
  <c r="J685" i="29"/>
  <c r="I685" i="29"/>
  <c r="L684" i="29"/>
  <c r="U683" i="29"/>
  <c r="T683" i="29"/>
  <c r="S683" i="29"/>
  <c r="R683" i="29"/>
  <c r="Q683" i="29"/>
  <c r="P683" i="29"/>
  <c r="O683" i="29"/>
  <c r="N683" i="29"/>
  <c r="M683" i="29"/>
  <c r="K683" i="29"/>
  <c r="J683" i="29"/>
  <c r="I683" i="29"/>
  <c r="L683" i="29" s="1"/>
  <c r="H683" i="29"/>
  <c r="G683" i="29"/>
  <c r="U682" i="29"/>
  <c r="S682" i="29"/>
  <c r="S681" i="29" s="1"/>
  <c r="P682" i="29"/>
  <c r="L682" i="29"/>
  <c r="U681" i="29"/>
  <c r="T681" i="29"/>
  <c r="R681" i="29"/>
  <c r="Q681" i="29"/>
  <c r="P681" i="29"/>
  <c r="O681" i="29"/>
  <c r="N681" i="29"/>
  <c r="M681" i="29"/>
  <c r="L681" i="29"/>
  <c r="K681" i="29"/>
  <c r="J681" i="29"/>
  <c r="I681" i="29"/>
  <c r="H681" i="29"/>
  <c r="G681" i="29"/>
  <c r="U680" i="29"/>
  <c r="S680" i="29"/>
  <c r="P680" i="29"/>
  <c r="P679" i="29" s="1"/>
  <c r="P678" i="29" s="1"/>
  <c r="L680" i="29"/>
  <c r="U679" i="29"/>
  <c r="U678" i="29" s="1"/>
  <c r="T679" i="29"/>
  <c r="T678" i="29" s="1"/>
  <c r="S679" i="29"/>
  <c r="S678" i="29" s="1"/>
  <c r="R679" i="29"/>
  <c r="Q679" i="29"/>
  <c r="Q678" i="29" s="1"/>
  <c r="O679" i="29"/>
  <c r="O678" i="29" s="1"/>
  <c r="N679" i="29"/>
  <c r="M679" i="29"/>
  <c r="K679" i="29"/>
  <c r="J679" i="29"/>
  <c r="I679" i="29"/>
  <c r="I678" i="29" s="1"/>
  <c r="H679" i="29"/>
  <c r="G679" i="29"/>
  <c r="G678" i="29" s="1"/>
  <c r="R678" i="29"/>
  <c r="N678" i="29"/>
  <c r="J678" i="29"/>
  <c r="L677" i="29"/>
  <c r="U676" i="29"/>
  <c r="T676" i="29"/>
  <c r="S676" i="29"/>
  <c r="R676" i="29"/>
  <c r="Q676" i="29"/>
  <c r="P676" i="29"/>
  <c r="O676" i="29"/>
  <c r="N676" i="29"/>
  <c r="M676" i="29"/>
  <c r="L676" i="29"/>
  <c r="K676" i="29"/>
  <c r="J676" i="29"/>
  <c r="I676" i="29"/>
  <c r="H676" i="29"/>
  <c r="G676" i="29"/>
  <c r="U675" i="29"/>
  <c r="S675" i="29"/>
  <c r="P675" i="29"/>
  <c r="P674" i="29" s="1"/>
  <c r="P671" i="29" s="1"/>
  <c r="L675" i="29"/>
  <c r="U674" i="29"/>
  <c r="T674" i="29"/>
  <c r="S674" i="29"/>
  <c r="R674" i="29"/>
  <c r="Q674" i="29"/>
  <c r="O674" i="29"/>
  <c r="N674" i="29"/>
  <c r="M674" i="29"/>
  <c r="K674" i="29"/>
  <c r="J674" i="29"/>
  <c r="I674" i="29"/>
  <c r="L674" i="29" s="1"/>
  <c r="H674" i="29"/>
  <c r="G674" i="29"/>
  <c r="U673" i="29"/>
  <c r="S673" i="29"/>
  <c r="S672" i="29" s="1"/>
  <c r="S671" i="29" s="1"/>
  <c r="P673" i="29"/>
  <c r="L673" i="29"/>
  <c r="U672" i="29"/>
  <c r="U671" i="29" s="1"/>
  <c r="T672" i="29"/>
  <c r="T671" i="29" s="1"/>
  <c r="R672" i="29"/>
  <c r="Q672" i="29"/>
  <c r="Q671" i="29" s="1"/>
  <c r="P672" i="29"/>
  <c r="O672" i="29"/>
  <c r="N672" i="29"/>
  <c r="M672" i="29"/>
  <c r="M671" i="29" s="1"/>
  <c r="L672" i="29"/>
  <c r="K672" i="29"/>
  <c r="J672" i="29"/>
  <c r="I672" i="29"/>
  <c r="H672" i="29"/>
  <c r="G672" i="29"/>
  <c r="O671" i="29"/>
  <c r="K671" i="29"/>
  <c r="H671" i="29"/>
  <c r="G671" i="29"/>
  <c r="U669" i="29"/>
  <c r="T669" i="29"/>
  <c r="S669" i="29"/>
  <c r="R669" i="29"/>
  <c r="Q669" i="29"/>
  <c r="P669" i="29"/>
  <c r="O669" i="29"/>
  <c r="N669" i="29"/>
  <c r="M669" i="29"/>
  <c r="L669" i="29"/>
  <c r="K669" i="29"/>
  <c r="J669" i="29"/>
  <c r="J662" i="29" s="1"/>
  <c r="I669" i="29"/>
  <c r="L668" i="29"/>
  <c r="U667" i="29"/>
  <c r="U662" i="29" s="1"/>
  <c r="T667" i="29"/>
  <c r="S667" i="29"/>
  <c r="R667" i="29"/>
  <c r="Q667" i="29"/>
  <c r="P667" i="29"/>
  <c r="O667" i="29"/>
  <c r="N667" i="29"/>
  <c r="M667" i="29"/>
  <c r="M662" i="29" s="1"/>
  <c r="L667" i="29"/>
  <c r="K667" i="29"/>
  <c r="J667" i="29"/>
  <c r="I667" i="29"/>
  <c r="H667" i="29"/>
  <c r="G667" i="29"/>
  <c r="U666" i="29"/>
  <c r="S666" i="29"/>
  <c r="P666" i="29"/>
  <c r="P665" i="29" s="1"/>
  <c r="L666" i="29"/>
  <c r="U665" i="29"/>
  <c r="T665" i="29"/>
  <c r="S665" i="29"/>
  <c r="R665" i="29"/>
  <c r="Q665" i="29"/>
  <c r="O665" i="29"/>
  <c r="N665" i="29"/>
  <c r="M665" i="29"/>
  <c r="K665" i="29"/>
  <c r="L665" i="29" s="1"/>
  <c r="J665" i="29"/>
  <c r="I665" i="29"/>
  <c r="H665" i="29"/>
  <c r="G665" i="29"/>
  <c r="U664" i="29"/>
  <c r="S664" i="29"/>
  <c r="P664" i="29"/>
  <c r="P663" i="29" s="1"/>
  <c r="L664" i="29"/>
  <c r="U663" i="29"/>
  <c r="T663" i="29"/>
  <c r="S663" i="29"/>
  <c r="R663" i="29"/>
  <c r="R662" i="29" s="1"/>
  <c r="Q663" i="29"/>
  <c r="O663" i="29"/>
  <c r="N663" i="29"/>
  <c r="N662" i="29" s="1"/>
  <c r="M663" i="29"/>
  <c r="K663" i="29"/>
  <c r="J663" i="29"/>
  <c r="I663" i="29"/>
  <c r="H663" i="29"/>
  <c r="H662" i="29" s="1"/>
  <c r="G663" i="29"/>
  <c r="Q662" i="29"/>
  <c r="I662" i="29"/>
  <c r="L661" i="29"/>
  <c r="U660" i="29"/>
  <c r="T660" i="29"/>
  <c r="S660" i="29"/>
  <c r="R660" i="29"/>
  <c r="Q660" i="29"/>
  <c r="P660" i="29"/>
  <c r="O660" i="29"/>
  <c r="N660" i="29"/>
  <c r="M660" i="29"/>
  <c r="K660" i="29"/>
  <c r="J660" i="29"/>
  <c r="I660" i="29"/>
  <c r="L660" i="29" s="1"/>
  <c r="L659" i="29"/>
  <c r="U658" i="29"/>
  <c r="T658" i="29"/>
  <c r="S658" i="29"/>
  <c r="R658" i="29"/>
  <c r="Q658" i="29"/>
  <c r="P658" i="29"/>
  <c r="O658" i="29"/>
  <c r="N658" i="29"/>
  <c r="M658" i="29"/>
  <c r="L658" i="29"/>
  <c r="K658" i="29"/>
  <c r="J658" i="29"/>
  <c r="I658" i="29"/>
  <c r="L657" i="29"/>
  <c r="U656" i="29"/>
  <c r="T656" i="29"/>
  <c r="S656" i="29"/>
  <c r="R656" i="29"/>
  <c r="Q656" i="29"/>
  <c r="P656" i="29"/>
  <c r="O656" i="29"/>
  <c r="N656" i="29"/>
  <c r="M656" i="29"/>
  <c r="K656" i="29"/>
  <c r="J656" i="29"/>
  <c r="I656" i="29"/>
  <c r="L656" i="29" s="1"/>
  <c r="H656" i="29"/>
  <c r="G656" i="29"/>
  <c r="L655" i="29"/>
  <c r="U654" i="29"/>
  <c r="T654" i="29"/>
  <c r="S654" i="29"/>
  <c r="R654" i="29"/>
  <c r="Q654" i="29"/>
  <c r="P654" i="29"/>
  <c r="O654" i="29"/>
  <c r="N654" i="29"/>
  <c r="N649" i="29" s="1"/>
  <c r="M654" i="29"/>
  <c r="K654" i="29"/>
  <c r="J654" i="29"/>
  <c r="I654" i="29"/>
  <c r="L654" i="29" s="1"/>
  <c r="H654" i="29"/>
  <c r="G654" i="29"/>
  <c r="U653" i="29"/>
  <c r="S653" i="29"/>
  <c r="S652" i="29" s="1"/>
  <c r="P653" i="29"/>
  <c r="L653" i="29"/>
  <c r="U652" i="29"/>
  <c r="T652" i="29"/>
  <c r="R652" i="29"/>
  <c r="Q652" i="29"/>
  <c r="P652" i="29"/>
  <c r="O652" i="29"/>
  <c r="N652" i="29"/>
  <c r="M652" i="29"/>
  <c r="L652" i="29"/>
  <c r="K652" i="29"/>
  <c r="J652" i="29"/>
  <c r="I652" i="29"/>
  <c r="H652" i="29"/>
  <c r="G652" i="29"/>
  <c r="U651" i="29"/>
  <c r="S651" i="29"/>
  <c r="P651" i="29"/>
  <c r="P650" i="29" s="1"/>
  <c r="P649" i="29" s="1"/>
  <c r="L651" i="29"/>
  <c r="U650" i="29"/>
  <c r="U649" i="29" s="1"/>
  <c r="T650" i="29"/>
  <c r="S650" i="29"/>
  <c r="R650" i="29"/>
  <c r="Q650" i="29"/>
  <c r="Q649" i="29" s="1"/>
  <c r="O650" i="29"/>
  <c r="O649" i="29" s="1"/>
  <c r="N650" i="29"/>
  <c r="M650" i="29"/>
  <c r="M649" i="29" s="1"/>
  <c r="K650" i="29"/>
  <c r="L650" i="29" s="1"/>
  <c r="J650" i="29"/>
  <c r="I650" i="29"/>
  <c r="I649" i="29" s="1"/>
  <c r="L649" i="29" s="1"/>
  <c r="H650" i="29"/>
  <c r="G650" i="29"/>
  <c r="G649" i="29" s="1"/>
  <c r="S649" i="29"/>
  <c r="R649" i="29"/>
  <c r="K649" i="29"/>
  <c r="J649" i="29"/>
  <c r="L648" i="29"/>
  <c r="U647" i="29"/>
  <c r="T647" i="29"/>
  <c r="S647" i="29"/>
  <c r="R647" i="29"/>
  <c r="Q647" i="29"/>
  <c r="P647" i="29"/>
  <c r="O647" i="29"/>
  <c r="N647" i="29"/>
  <c r="M647" i="29"/>
  <c r="L647" i="29"/>
  <c r="K647" i="29"/>
  <c r="J647" i="29"/>
  <c r="I647" i="29"/>
  <c r="L646" i="29"/>
  <c r="U645" i="29"/>
  <c r="T645" i="29"/>
  <c r="S645" i="29"/>
  <c r="R645" i="29"/>
  <c r="Q645" i="29"/>
  <c r="P645" i="29"/>
  <c r="O645" i="29"/>
  <c r="N645" i="29"/>
  <c r="M645" i="29"/>
  <c r="L645" i="29"/>
  <c r="K645" i="29"/>
  <c r="J645" i="29"/>
  <c r="I645" i="29"/>
  <c r="H645" i="29"/>
  <c r="G645" i="29"/>
  <c r="U644" i="29"/>
  <c r="S644" i="29"/>
  <c r="P644" i="29"/>
  <c r="P643" i="29" s="1"/>
  <c r="L644" i="29"/>
  <c r="U643" i="29"/>
  <c r="T643" i="29"/>
  <c r="S643" i="29"/>
  <c r="R643" i="29"/>
  <c r="Q643" i="29"/>
  <c r="O643" i="29"/>
  <c r="N643" i="29"/>
  <c r="M643" i="29"/>
  <c r="K643" i="29"/>
  <c r="L643" i="29" s="1"/>
  <c r="J643" i="29"/>
  <c r="I643" i="29"/>
  <c r="H643" i="29"/>
  <c r="G643" i="29"/>
  <c r="U642" i="29"/>
  <c r="S642" i="29"/>
  <c r="P642" i="29"/>
  <c r="P641" i="29" s="1"/>
  <c r="L642" i="29"/>
  <c r="U641" i="29"/>
  <c r="T641" i="29"/>
  <c r="T640" i="29" s="1"/>
  <c r="S641" i="29"/>
  <c r="R641" i="29"/>
  <c r="R640" i="29" s="1"/>
  <c r="Q641" i="29"/>
  <c r="O641" i="29"/>
  <c r="O640" i="29" s="1"/>
  <c r="N641" i="29"/>
  <c r="M641" i="29"/>
  <c r="K641" i="29"/>
  <c r="J641" i="29"/>
  <c r="J640" i="29" s="1"/>
  <c r="I641" i="29"/>
  <c r="H641" i="29"/>
  <c r="H640" i="29" s="1"/>
  <c r="G641" i="29"/>
  <c r="G640" i="29" s="1"/>
  <c r="U640" i="29"/>
  <c r="Q640" i="29"/>
  <c r="N640" i="29"/>
  <c r="M640" i="29"/>
  <c r="I640" i="29"/>
  <c r="L639" i="29"/>
  <c r="U638" i="29"/>
  <c r="U631" i="29" s="1"/>
  <c r="T638" i="29"/>
  <c r="S638" i="29"/>
  <c r="R638" i="29"/>
  <c r="Q638" i="29"/>
  <c r="P638" i="29"/>
  <c r="O638" i="29"/>
  <c r="N638" i="29"/>
  <c r="M638" i="29"/>
  <c r="K638" i="29"/>
  <c r="J638" i="29"/>
  <c r="I638" i="29"/>
  <c r="L638" i="29" s="1"/>
  <c r="L637" i="29"/>
  <c r="U636" i="29"/>
  <c r="T636" i="29"/>
  <c r="S636" i="29"/>
  <c r="R636" i="29"/>
  <c r="Q636" i="29"/>
  <c r="P636" i="29"/>
  <c r="O636" i="29"/>
  <c r="N636" i="29"/>
  <c r="M636" i="29"/>
  <c r="K636" i="29"/>
  <c r="L636" i="29" s="1"/>
  <c r="J636" i="29"/>
  <c r="I636" i="29"/>
  <c r="H636" i="29"/>
  <c r="H631" i="29" s="1"/>
  <c r="G636" i="29"/>
  <c r="U635" i="29"/>
  <c r="S635" i="29"/>
  <c r="P635" i="29"/>
  <c r="P634" i="29" s="1"/>
  <c r="L635" i="29"/>
  <c r="U634" i="29"/>
  <c r="T634" i="29"/>
  <c r="S634" i="29"/>
  <c r="R634" i="29"/>
  <c r="Q634" i="29"/>
  <c r="O634" i="29"/>
  <c r="N634" i="29"/>
  <c r="M634" i="29"/>
  <c r="K634" i="29"/>
  <c r="L634" i="29" s="1"/>
  <c r="J634" i="29"/>
  <c r="I634" i="29"/>
  <c r="H634" i="29"/>
  <c r="G634" i="29"/>
  <c r="U633" i="29"/>
  <c r="S633" i="29"/>
  <c r="P633" i="29"/>
  <c r="P632" i="29" s="1"/>
  <c r="P631" i="29" s="1"/>
  <c r="L633" i="29"/>
  <c r="U632" i="29"/>
  <c r="T632" i="29"/>
  <c r="S632" i="29"/>
  <c r="S631" i="29" s="1"/>
  <c r="R632" i="29"/>
  <c r="R631" i="29" s="1"/>
  <c r="Q632" i="29"/>
  <c r="O632" i="29"/>
  <c r="N632" i="29"/>
  <c r="N631" i="29" s="1"/>
  <c r="M632" i="29"/>
  <c r="M631" i="29" s="1"/>
  <c r="K632" i="29"/>
  <c r="J632" i="29"/>
  <c r="J631" i="29" s="1"/>
  <c r="I632" i="29"/>
  <c r="L632" i="29" s="1"/>
  <c r="H632" i="29"/>
  <c r="G632" i="29"/>
  <c r="T631" i="29"/>
  <c r="Q631" i="29"/>
  <c r="I631" i="29"/>
  <c r="L630" i="29"/>
  <c r="U629" i="29"/>
  <c r="T629" i="29"/>
  <c r="T622" i="29" s="1"/>
  <c r="S629" i="29"/>
  <c r="R629" i="29"/>
  <c r="Q629" i="29"/>
  <c r="P629" i="29"/>
  <c r="O629" i="29"/>
  <c r="N629" i="29"/>
  <c r="M629" i="29"/>
  <c r="L629" i="29"/>
  <c r="K629" i="29"/>
  <c r="J629" i="29"/>
  <c r="I629" i="29"/>
  <c r="L628" i="29"/>
  <c r="U627" i="29"/>
  <c r="T627" i="29"/>
  <c r="S627" i="29"/>
  <c r="R627" i="29"/>
  <c r="Q627" i="29"/>
  <c r="P627" i="29"/>
  <c r="O627" i="29"/>
  <c r="O622" i="29" s="1"/>
  <c r="N627" i="29"/>
  <c r="M627" i="29"/>
  <c r="K627" i="29"/>
  <c r="L627" i="29" s="1"/>
  <c r="J627" i="29"/>
  <c r="I627" i="29"/>
  <c r="H627" i="29"/>
  <c r="G627" i="29"/>
  <c r="G622" i="29" s="1"/>
  <c r="U626" i="29"/>
  <c r="S626" i="29"/>
  <c r="P626" i="29"/>
  <c r="P625" i="29" s="1"/>
  <c r="L626" i="29"/>
  <c r="U625" i="29"/>
  <c r="T625" i="29"/>
  <c r="S625" i="29"/>
  <c r="R625" i="29"/>
  <c r="Q625" i="29"/>
  <c r="O625" i="29"/>
  <c r="N625" i="29"/>
  <c r="M625" i="29"/>
  <c r="K625" i="29"/>
  <c r="J625" i="29"/>
  <c r="I625" i="29"/>
  <c r="L625" i="29" s="1"/>
  <c r="H625" i="29"/>
  <c r="G625" i="29"/>
  <c r="U624" i="29"/>
  <c r="S624" i="29"/>
  <c r="S623" i="29" s="1"/>
  <c r="P624" i="29"/>
  <c r="L624" i="29"/>
  <c r="U623" i="29"/>
  <c r="U622" i="29" s="1"/>
  <c r="T623" i="29"/>
  <c r="R623" i="29"/>
  <c r="Q623" i="29"/>
  <c r="Q622" i="29" s="1"/>
  <c r="P623" i="29"/>
  <c r="O623" i="29"/>
  <c r="N623" i="29"/>
  <c r="M623" i="29"/>
  <c r="M622" i="29" s="1"/>
  <c r="L623" i="29"/>
  <c r="K623" i="29"/>
  <c r="J623" i="29"/>
  <c r="I623" i="29"/>
  <c r="I622" i="29" s="1"/>
  <c r="L622" i="29" s="1"/>
  <c r="H623" i="29"/>
  <c r="G623" i="29"/>
  <c r="S622" i="29"/>
  <c r="P622" i="29"/>
  <c r="K622" i="29"/>
  <c r="H622" i="29"/>
  <c r="L621" i="29"/>
  <c r="U620" i="29"/>
  <c r="T620" i="29"/>
  <c r="S620" i="29"/>
  <c r="R620" i="29"/>
  <c r="Q620" i="29"/>
  <c r="P620" i="29"/>
  <c r="O620" i="29"/>
  <c r="N620" i="29"/>
  <c r="M620" i="29"/>
  <c r="L620" i="29"/>
  <c r="K620" i="29"/>
  <c r="J620" i="29"/>
  <c r="I620" i="29"/>
  <c r="L619" i="29"/>
  <c r="U618" i="29"/>
  <c r="T618" i="29"/>
  <c r="S618" i="29"/>
  <c r="R618" i="29"/>
  <c r="R613" i="29" s="1"/>
  <c r="Q618" i="29"/>
  <c r="P618" i="29"/>
  <c r="O618" i="29"/>
  <c r="N618" i="29"/>
  <c r="N613" i="29" s="1"/>
  <c r="M618" i="29"/>
  <c r="K618" i="29"/>
  <c r="J618" i="29"/>
  <c r="J613" i="29" s="1"/>
  <c r="I618" i="29"/>
  <c r="L618" i="29" s="1"/>
  <c r="H618" i="29"/>
  <c r="G618" i="29"/>
  <c r="U617" i="29"/>
  <c r="S617" i="29"/>
  <c r="S616" i="29" s="1"/>
  <c r="P617" i="29"/>
  <c r="L617" i="29"/>
  <c r="U616" i="29"/>
  <c r="T616" i="29"/>
  <c r="R616" i="29"/>
  <c r="Q616" i="29"/>
  <c r="P616" i="29"/>
  <c r="O616" i="29"/>
  <c r="N616" i="29"/>
  <c r="M616" i="29"/>
  <c r="L616" i="29"/>
  <c r="K616" i="29"/>
  <c r="J616" i="29"/>
  <c r="I616" i="29"/>
  <c r="H616" i="29"/>
  <c r="G616" i="29"/>
  <c r="U615" i="29"/>
  <c r="S615" i="29"/>
  <c r="P615" i="29"/>
  <c r="P614" i="29" s="1"/>
  <c r="P613" i="29" s="1"/>
  <c r="L615" i="29"/>
  <c r="U614" i="29"/>
  <c r="T614" i="29"/>
  <c r="S614" i="29"/>
  <c r="R614" i="29"/>
  <c r="Q614" i="29"/>
  <c r="O614" i="29"/>
  <c r="O613" i="29" s="1"/>
  <c r="N614" i="29"/>
  <c r="M614" i="29"/>
  <c r="K614" i="29"/>
  <c r="L614" i="29" s="1"/>
  <c r="J614" i="29"/>
  <c r="I614" i="29"/>
  <c r="H614" i="29"/>
  <c r="G614" i="29"/>
  <c r="G613" i="29" s="1"/>
  <c r="S613" i="29"/>
  <c r="K613" i="29"/>
  <c r="L612" i="29"/>
  <c r="U611" i="29"/>
  <c r="T611" i="29"/>
  <c r="S611" i="29"/>
  <c r="R611" i="29"/>
  <c r="Q611" i="29"/>
  <c r="P611" i="29"/>
  <c r="O611" i="29"/>
  <c r="N611" i="29"/>
  <c r="M611" i="29"/>
  <c r="L611" i="29"/>
  <c r="K611" i="29"/>
  <c r="J611" i="29"/>
  <c r="I611" i="29"/>
  <c r="L610" i="29"/>
  <c r="U609" i="29"/>
  <c r="T609" i="29"/>
  <c r="S609" i="29"/>
  <c r="R609" i="29"/>
  <c r="Q609" i="29"/>
  <c r="P609" i="29"/>
  <c r="O609" i="29"/>
  <c r="N609" i="29"/>
  <c r="M609" i="29"/>
  <c r="M604" i="29" s="1"/>
  <c r="L609" i="29"/>
  <c r="K609" i="29"/>
  <c r="J609" i="29"/>
  <c r="I609" i="29"/>
  <c r="I604" i="29" s="1"/>
  <c r="H609" i="29"/>
  <c r="H604" i="29" s="1"/>
  <c r="G609" i="29"/>
  <c r="U608" i="29"/>
  <c r="S608" i="29"/>
  <c r="P608" i="29"/>
  <c r="P607" i="29" s="1"/>
  <c r="L608" i="29"/>
  <c r="U607" i="29"/>
  <c r="T607" i="29"/>
  <c r="S607" i="29"/>
  <c r="R607" i="29"/>
  <c r="Q607" i="29"/>
  <c r="O607" i="29"/>
  <c r="N607" i="29"/>
  <c r="M607" i="29"/>
  <c r="K607" i="29"/>
  <c r="L607" i="29" s="1"/>
  <c r="J607" i="29"/>
  <c r="I607" i="29"/>
  <c r="H607" i="29"/>
  <c r="G607" i="29"/>
  <c r="U606" i="29"/>
  <c r="S606" i="29"/>
  <c r="P606" i="29"/>
  <c r="P605" i="29" s="1"/>
  <c r="P604" i="29" s="1"/>
  <c r="L606" i="29"/>
  <c r="U605" i="29"/>
  <c r="T605" i="29"/>
  <c r="S605" i="29"/>
  <c r="R605" i="29"/>
  <c r="R604" i="29" s="1"/>
  <c r="Q605" i="29"/>
  <c r="O605" i="29"/>
  <c r="N605" i="29"/>
  <c r="M605" i="29"/>
  <c r="K605" i="29"/>
  <c r="L605" i="29" s="1"/>
  <c r="J605" i="29"/>
  <c r="I605" i="29"/>
  <c r="H605" i="29"/>
  <c r="G605" i="29"/>
  <c r="U604" i="29"/>
  <c r="S604" i="29"/>
  <c r="Q604" i="29"/>
  <c r="O604" i="29"/>
  <c r="N604" i="29"/>
  <c r="K604" i="29"/>
  <c r="J604" i="29"/>
  <c r="G604" i="29"/>
  <c r="L603" i="29"/>
  <c r="L602" i="29"/>
  <c r="L601" i="29"/>
  <c r="L600" i="29"/>
  <c r="L599" i="29"/>
  <c r="L598" i="29"/>
  <c r="L597" i="29"/>
  <c r="L596" i="29"/>
  <c r="L595" i="29"/>
  <c r="U594" i="29"/>
  <c r="T594" i="29"/>
  <c r="S594" i="29"/>
  <c r="R594" i="29"/>
  <c r="Q594" i="29"/>
  <c r="P594" i="29"/>
  <c r="O594" i="29"/>
  <c r="N594" i="29"/>
  <c r="M594" i="29"/>
  <c r="L594" i="29"/>
  <c r="K594" i="29"/>
  <c r="J594" i="29"/>
  <c r="I594" i="29"/>
  <c r="L591" i="29"/>
  <c r="U590" i="29"/>
  <c r="T590" i="29"/>
  <c r="S590" i="29"/>
  <c r="R590" i="29"/>
  <c r="Q590" i="29"/>
  <c r="P590" i="29"/>
  <c r="O590" i="29"/>
  <c r="N590" i="29"/>
  <c r="M590" i="29"/>
  <c r="K590" i="29"/>
  <c r="L590" i="29" s="1"/>
  <c r="J590" i="29"/>
  <c r="I590" i="29"/>
  <c r="H590" i="29"/>
  <c r="G590" i="29"/>
  <c r="L589" i="29"/>
  <c r="U588" i="29"/>
  <c r="T588" i="29"/>
  <c r="S588" i="29"/>
  <c r="R588" i="29"/>
  <c r="Q588" i="29"/>
  <c r="P588" i="29"/>
  <c r="O588" i="29"/>
  <c r="N588" i="29"/>
  <c r="M588" i="29"/>
  <c r="K588" i="29"/>
  <c r="L588" i="29" s="1"/>
  <c r="J588" i="29"/>
  <c r="I588" i="29"/>
  <c r="H588" i="29"/>
  <c r="G588" i="29"/>
  <c r="U587" i="29"/>
  <c r="S587" i="29"/>
  <c r="P587" i="29"/>
  <c r="P586" i="29" s="1"/>
  <c r="L587" i="29"/>
  <c r="U586" i="29"/>
  <c r="T586" i="29"/>
  <c r="S586" i="29"/>
  <c r="R586" i="29"/>
  <c r="Q586" i="29"/>
  <c r="O586" i="29"/>
  <c r="N586" i="29"/>
  <c r="M586" i="29"/>
  <c r="K586" i="29"/>
  <c r="J586" i="29"/>
  <c r="I586" i="29"/>
  <c r="L586" i="29" s="1"/>
  <c r="H586" i="29"/>
  <c r="G586" i="29"/>
  <c r="U585" i="29"/>
  <c r="S585" i="29"/>
  <c r="S584" i="29" s="1"/>
  <c r="S583" i="29" s="1"/>
  <c r="P585" i="29"/>
  <c r="L585" i="29"/>
  <c r="U584" i="29"/>
  <c r="U583" i="29" s="1"/>
  <c r="T584" i="29"/>
  <c r="T583" i="29" s="1"/>
  <c r="R584" i="29"/>
  <c r="R583" i="29" s="1"/>
  <c r="Q584" i="29"/>
  <c r="Q583" i="29" s="1"/>
  <c r="P584" i="29"/>
  <c r="O584" i="29"/>
  <c r="N584" i="29"/>
  <c r="N583" i="29" s="1"/>
  <c r="M584" i="29"/>
  <c r="M583" i="29" s="1"/>
  <c r="L584" i="29"/>
  <c r="K584" i="29"/>
  <c r="J584" i="29"/>
  <c r="J583" i="29" s="1"/>
  <c r="I584" i="29"/>
  <c r="I583" i="29" s="1"/>
  <c r="L583" i="29" s="1"/>
  <c r="H584" i="29"/>
  <c r="H583" i="29" s="1"/>
  <c r="G584" i="29"/>
  <c r="O583" i="29"/>
  <c r="K583" i="29"/>
  <c r="G583" i="29"/>
  <c r="U582" i="29"/>
  <c r="S582" i="29"/>
  <c r="P582" i="29"/>
  <c r="P581" i="29" s="1"/>
  <c r="L582" i="29"/>
  <c r="U581" i="29"/>
  <c r="T581" i="29"/>
  <c r="S581" i="29"/>
  <c r="R581" i="29"/>
  <c r="Q581" i="29"/>
  <c r="O581" i="29"/>
  <c r="N581" i="29"/>
  <c r="M581" i="29"/>
  <c r="K581" i="29"/>
  <c r="L581" i="29" s="1"/>
  <c r="J581" i="29"/>
  <c r="I581" i="29"/>
  <c r="H581" i="29"/>
  <c r="G581" i="29"/>
  <c r="U580" i="29"/>
  <c r="S580" i="29"/>
  <c r="P580" i="29"/>
  <c r="L580" i="29"/>
  <c r="U579" i="29"/>
  <c r="U576" i="29" s="1"/>
  <c r="S579" i="29"/>
  <c r="P579" i="29"/>
  <c r="U578" i="29"/>
  <c r="S578" i="29"/>
  <c r="P578" i="29"/>
  <c r="L578" i="29"/>
  <c r="U577" i="29"/>
  <c r="S577" i="29"/>
  <c r="S576" i="29" s="1"/>
  <c r="P577" i="29"/>
  <c r="L577" i="29"/>
  <c r="T576" i="29"/>
  <c r="R576" i="29"/>
  <c r="Q576" i="29"/>
  <c r="P576" i="29"/>
  <c r="O576" i="29"/>
  <c r="N576" i="29"/>
  <c r="M576" i="29"/>
  <c r="L576" i="29"/>
  <c r="K576" i="29"/>
  <c r="J576" i="29"/>
  <c r="I576" i="29"/>
  <c r="H576" i="29"/>
  <c r="G576" i="29"/>
  <c r="U575" i="29"/>
  <c r="S575" i="29"/>
  <c r="P575" i="29"/>
  <c r="P574" i="29" s="1"/>
  <c r="P573" i="29" s="1"/>
  <c r="L575" i="29"/>
  <c r="U574" i="29"/>
  <c r="U573" i="29" s="1"/>
  <c r="U572" i="29" s="1"/>
  <c r="T574" i="29"/>
  <c r="T573" i="29" s="1"/>
  <c r="S574" i="29"/>
  <c r="R574" i="29"/>
  <c r="Q574" i="29"/>
  <c r="Q573" i="29" s="1"/>
  <c r="Q572" i="29" s="1"/>
  <c r="O574" i="29"/>
  <c r="O573" i="29" s="1"/>
  <c r="O572" i="29" s="1"/>
  <c r="N574" i="29"/>
  <c r="M574" i="29"/>
  <c r="M573" i="29" s="1"/>
  <c r="M572" i="29" s="1"/>
  <c r="K574" i="29"/>
  <c r="L574" i="29" s="1"/>
  <c r="J574" i="29"/>
  <c r="I574" i="29"/>
  <c r="I573" i="29" s="1"/>
  <c r="H574" i="29"/>
  <c r="H573" i="29" s="1"/>
  <c r="H572" i="29" s="1"/>
  <c r="G574" i="29"/>
  <c r="G573" i="29" s="1"/>
  <c r="G572" i="29" s="1"/>
  <c r="R573" i="29"/>
  <c r="N573" i="29"/>
  <c r="J573" i="29"/>
  <c r="J572" i="29" s="1"/>
  <c r="U571" i="29"/>
  <c r="S571" i="29"/>
  <c r="S570" i="29" s="1"/>
  <c r="S569" i="29" s="1"/>
  <c r="P571" i="29"/>
  <c r="L571" i="29"/>
  <c r="U570" i="29"/>
  <c r="U569" i="29" s="1"/>
  <c r="T570" i="29"/>
  <c r="T569" i="29" s="1"/>
  <c r="R570" i="29"/>
  <c r="R569" i="29" s="1"/>
  <c r="Q570" i="29"/>
  <c r="Q569" i="29" s="1"/>
  <c r="P570" i="29"/>
  <c r="P569" i="29" s="1"/>
  <c r="O570" i="29"/>
  <c r="N570" i="29"/>
  <c r="N569" i="29" s="1"/>
  <c r="M570" i="29"/>
  <c r="M569" i="29" s="1"/>
  <c r="L570" i="29"/>
  <c r="K570" i="29"/>
  <c r="J570" i="29"/>
  <c r="J569" i="29" s="1"/>
  <c r="I570" i="29"/>
  <c r="I569" i="29" s="1"/>
  <c r="L569" i="29" s="1"/>
  <c r="H570" i="29"/>
  <c r="H569" i="29" s="1"/>
  <c r="G570" i="29"/>
  <c r="O569" i="29"/>
  <c r="K569" i="29"/>
  <c r="G569" i="29"/>
  <c r="L568" i="29"/>
  <c r="U567" i="29"/>
  <c r="U566" i="29" s="1"/>
  <c r="T567" i="29"/>
  <c r="T566" i="29" s="1"/>
  <c r="S567" i="29"/>
  <c r="S566" i="29" s="1"/>
  <c r="R567" i="29"/>
  <c r="Q567" i="29"/>
  <c r="Q566" i="29" s="1"/>
  <c r="P567" i="29"/>
  <c r="P566" i="29" s="1"/>
  <c r="O567" i="29"/>
  <c r="O566" i="29" s="1"/>
  <c r="N567" i="29"/>
  <c r="M567" i="29"/>
  <c r="M566" i="29" s="1"/>
  <c r="L567" i="29"/>
  <c r="K567" i="29"/>
  <c r="K566" i="29" s="1"/>
  <c r="J567" i="29"/>
  <c r="I567" i="29"/>
  <c r="I566" i="29" s="1"/>
  <c r="L566" i="29" s="1"/>
  <c r="H567" i="29"/>
  <c r="H566" i="29" s="1"/>
  <c r="G567" i="29"/>
  <c r="G566" i="29" s="1"/>
  <c r="R566" i="29"/>
  <c r="N566" i="29"/>
  <c r="J566" i="29"/>
  <c r="L565" i="29"/>
  <c r="U564" i="29"/>
  <c r="T564" i="29"/>
  <c r="T563" i="29" s="1"/>
  <c r="S564" i="29"/>
  <c r="S563" i="29" s="1"/>
  <c r="R564" i="29"/>
  <c r="R563" i="29" s="1"/>
  <c r="Q564" i="29"/>
  <c r="P564" i="29"/>
  <c r="P563" i="29" s="1"/>
  <c r="O564" i="29"/>
  <c r="O563" i="29" s="1"/>
  <c r="N564" i="29"/>
  <c r="N563" i="29" s="1"/>
  <c r="M564" i="29"/>
  <c r="K564" i="29"/>
  <c r="L564" i="29" s="1"/>
  <c r="J564" i="29"/>
  <c r="J563" i="29" s="1"/>
  <c r="I564" i="29"/>
  <c r="H564" i="29"/>
  <c r="H563" i="29" s="1"/>
  <c r="G564" i="29"/>
  <c r="G563" i="29" s="1"/>
  <c r="U563" i="29"/>
  <c r="Q563" i="29"/>
  <c r="M563" i="29"/>
  <c r="I563" i="29"/>
  <c r="U562" i="29"/>
  <c r="S562" i="29"/>
  <c r="S561" i="29" s="1"/>
  <c r="P562" i="29"/>
  <c r="L562" i="29"/>
  <c r="U561" i="29"/>
  <c r="T561" i="29"/>
  <c r="R561" i="29"/>
  <c r="Q561" i="29"/>
  <c r="P561" i="29"/>
  <c r="O561" i="29"/>
  <c r="N561" i="29"/>
  <c r="M561" i="29"/>
  <c r="L561" i="29"/>
  <c r="K561" i="29"/>
  <c r="J561" i="29"/>
  <c r="I561" i="29"/>
  <c r="H561" i="29"/>
  <c r="G561" i="29"/>
  <c r="U560" i="29"/>
  <c r="S560" i="29"/>
  <c r="P560" i="29"/>
  <c r="P559" i="29" s="1"/>
  <c r="P558" i="29" s="1"/>
  <c r="L560" i="29"/>
  <c r="U559" i="29"/>
  <c r="U558" i="29" s="1"/>
  <c r="T559" i="29"/>
  <c r="T558" i="29" s="1"/>
  <c r="S559" i="29"/>
  <c r="S558" i="29" s="1"/>
  <c r="R559" i="29"/>
  <c r="Q559" i="29"/>
  <c r="Q558" i="29" s="1"/>
  <c r="O559" i="29"/>
  <c r="O558" i="29" s="1"/>
  <c r="N559" i="29"/>
  <c r="M559" i="29"/>
  <c r="M558" i="29" s="1"/>
  <c r="K559" i="29"/>
  <c r="L559" i="29" s="1"/>
  <c r="J559" i="29"/>
  <c r="I559" i="29"/>
  <c r="I558" i="29" s="1"/>
  <c r="H559" i="29"/>
  <c r="H558" i="29" s="1"/>
  <c r="G559" i="29"/>
  <c r="G558" i="29" s="1"/>
  <c r="R558" i="29"/>
  <c r="N558" i="29"/>
  <c r="J558" i="29"/>
  <c r="U557" i="29"/>
  <c r="S557" i="29"/>
  <c r="P557" i="29"/>
  <c r="P556" i="29" s="1"/>
  <c r="L557" i="29"/>
  <c r="U556" i="29"/>
  <c r="T556" i="29"/>
  <c r="S556" i="29"/>
  <c r="R556" i="29"/>
  <c r="Q556" i="29"/>
  <c r="O556" i="29"/>
  <c r="N556" i="29"/>
  <c r="M556" i="29"/>
  <c r="K556" i="29"/>
  <c r="J556" i="29"/>
  <c r="I556" i="29"/>
  <c r="L556" i="29" s="1"/>
  <c r="H556" i="29"/>
  <c r="G556" i="29"/>
  <c r="U555" i="29"/>
  <c r="S555" i="29"/>
  <c r="S554" i="29" s="1"/>
  <c r="P555" i="29"/>
  <c r="L555" i="29"/>
  <c r="U554" i="29"/>
  <c r="T554" i="29"/>
  <c r="R554" i="29"/>
  <c r="Q554" i="29"/>
  <c r="P554" i="29"/>
  <c r="O554" i="29"/>
  <c r="N554" i="29"/>
  <c r="M554" i="29"/>
  <c r="L554" i="29"/>
  <c r="K554" i="29"/>
  <c r="J554" i="29"/>
  <c r="I554" i="29"/>
  <c r="H554" i="29"/>
  <c r="G554" i="29"/>
  <c r="U553" i="29"/>
  <c r="S553" i="29"/>
  <c r="P553" i="29"/>
  <c r="P552" i="29" s="1"/>
  <c r="L553" i="29"/>
  <c r="U552" i="29"/>
  <c r="U551" i="29" s="1"/>
  <c r="T552" i="29"/>
  <c r="T551" i="29" s="1"/>
  <c r="S552" i="29"/>
  <c r="R552" i="29"/>
  <c r="Q552" i="29"/>
  <c r="Q551" i="29" s="1"/>
  <c r="O552" i="29"/>
  <c r="O551" i="29" s="1"/>
  <c r="N552" i="29"/>
  <c r="M552" i="29"/>
  <c r="M551" i="29" s="1"/>
  <c r="K552" i="29"/>
  <c r="L552" i="29" s="1"/>
  <c r="J552" i="29"/>
  <c r="I552" i="29"/>
  <c r="I551" i="29" s="1"/>
  <c r="H552" i="29"/>
  <c r="H551" i="29" s="1"/>
  <c r="G552" i="29"/>
  <c r="G551" i="29" s="1"/>
  <c r="R551" i="29"/>
  <c r="N551" i="29"/>
  <c r="J551" i="29"/>
  <c r="U550" i="29"/>
  <c r="S550" i="29"/>
  <c r="P550" i="29"/>
  <c r="P549" i="29" s="1"/>
  <c r="P548" i="29" s="1"/>
  <c r="L550" i="29"/>
  <c r="U549" i="29"/>
  <c r="U548" i="29" s="1"/>
  <c r="T549" i="29"/>
  <c r="S549" i="29"/>
  <c r="S548" i="29" s="1"/>
  <c r="R549" i="29"/>
  <c r="R548" i="29" s="1"/>
  <c r="Q549" i="29"/>
  <c r="Q548" i="29" s="1"/>
  <c r="O549" i="29"/>
  <c r="O548" i="29" s="1"/>
  <c r="N549" i="29"/>
  <c r="N548" i="29" s="1"/>
  <c r="M549" i="29"/>
  <c r="M548" i="29" s="1"/>
  <c r="K549" i="29"/>
  <c r="K548" i="29" s="1"/>
  <c r="J549" i="29"/>
  <c r="J548" i="29" s="1"/>
  <c r="I549" i="29"/>
  <c r="I548" i="29" s="1"/>
  <c r="L548" i="29" s="1"/>
  <c r="H549" i="29"/>
  <c r="G549" i="29"/>
  <c r="G548" i="29" s="1"/>
  <c r="T548" i="29"/>
  <c r="H548" i="29"/>
  <c r="U547" i="29"/>
  <c r="S547" i="29"/>
  <c r="P547" i="29"/>
  <c r="P546" i="29" s="1"/>
  <c r="P545" i="29" s="1"/>
  <c r="L547" i="29"/>
  <c r="U546" i="29"/>
  <c r="U545" i="29" s="1"/>
  <c r="T546" i="29"/>
  <c r="T545" i="29" s="1"/>
  <c r="S546" i="29"/>
  <c r="S545" i="29" s="1"/>
  <c r="R546" i="29"/>
  <c r="Q546" i="29"/>
  <c r="Q545" i="29" s="1"/>
  <c r="O546" i="29"/>
  <c r="O545" i="29" s="1"/>
  <c r="N546" i="29"/>
  <c r="M546" i="29"/>
  <c r="M545" i="29" s="1"/>
  <c r="L546" i="29"/>
  <c r="K546" i="29"/>
  <c r="K545" i="29" s="1"/>
  <c r="J546" i="29"/>
  <c r="I546" i="29"/>
  <c r="I545" i="29" s="1"/>
  <c r="L545" i="29" s="1"/>
  <c r="H546" i="29"/>
  <c r="H545" i="29" s="1"/>
  <c r="G546" i="29"/>
  <c r="G545" i="29" s="1"/>
  <c r="R545" i="29"/>
  <c r="N545" i="29"/>
  <c r="J545" i="29"/>
  <c r="U544" i="29"/>
  <c r="S544" i="29"/>
  <c r="P544" i="29"/>
  <c r="P543" i="29" s="1"/>
  <c r="P542" i="29" s="1"/>
  <c r="L544" i="29"/>
  <c r="U543" i="29"/>
  <c r="U542" i="29" s="1"/>
  <c r="T543" i="29"/>
  <c r="S543" i="29"/>
  <c r="S542" i="29" s="1"/>
  <c r="R543" i="29"/>
  <c r="R542" i="29" s="1"/>
  <c r="Q543" i="29"/>
  <c r="Q542" i="29" s="1"/>
  <c r="O543" i="29"/>
  <c r="O542" i="29" s="1"/>
  <c r="N543" i="29"/>
  <c r="N542" i="29" s="1"/>
  <c r="M543" i="29"/>
  <c r="M542" i="29" s="1"/>
  <c r="K543" i="29"/>
  <c r="K542" i="29" s="1"/>
  <c r="J543" i="29"/>
  <c r="J542" i="29" s="1"/>
  <c r="I543" i="29"/>
  <c r="I542" i="29" s="1"/>
  <c r="H543" i="29"/>
  <c r="G543" i="29"/>
  <c r="G542" i="29" s="1"/>
  <c r="T542" i="29"/>
  <c r="H542" i="29"/>
  <c r="U541" i="29"/>
  <c r="S541" i="29"/>
  <c r="P541" i="29"/>
  <c r="P540" i="29" s="1"/>
  <c r="P539" i="29" s="1"/>
  <c r="L541" i="29"/>
  <c r="U540" i="29"/>
  <c r="U539" i="29" s="1"/>
  <c r="T540" i="29"/>
  <c r="T539" i="29" s="1"/>
  <c r="S540" i="29"/>
  <c r="S539" i="29" s="1"/>
  <c r="R540" i="29"/>
  <c r="Q540" i="29"/>
  <c r="Q539" i="29" s="1"/>
  <c r="O540" i="29"/>
  <c r="O539" i="29" s="1"/>
  <c r="N540" i="29"/>
  <c r="M540" i="29"/>
  <c r="M539" i="29" s="1"/>
  <c r="K540" i="29"/>
  <c r="L540" i="29" s="1"/>
  <c r="J540" i="29"/>
  <c r="I540" i="29"/>
  <c r="I539" i="29" s="1"/>
  <c r="H540" i="29"/>
  <c r="H539" i="29" s="1"/>
  <c r="G540" i="29"/>
  <c r="G539" i="29" s="1"/>
  <c r="R539" i="29"/>
  <c r="N539" i="29"/>
  <c r="J539" i="29"/>
  <c r="U538" i="29"/>
  <c r="S538" i="29"/>
  <c r="P538" i="29"/>
  <c r="P537" i="29" s="1"/>
  <c r="P536" i="29" s="1"/>
  <c r="L538" i="29"/>
  <c r="U537" i="29"/>
  <c r="U536" i="29" s="1"/>
  <c r="T537" i="29"/>
  <c r="S537" i="29"/>
  <c r="S536" i="29" s="1"/>
  <c r="R537" i="29"/>
  <c r="R536" i="29" s="1"/>
  <c r="Q537" i="29"/>
  <c r="Q536" i="29" s="1"/>
  <c r="O537" i="29"/>
  <c r="O536" i="29" s="1"/>
  <c r="N537" i="29"/>
  <c r="N536" i="29" s="1"/>
  <c r="M537" i="29"/>
  <c r="M536" i="29" s="1"/>
  <c r="K537" i="29"/>
  <c r="K536" i="29" s="1"/>
  <c r="J537" i="29"/>
  <c r="J536" i="29" s="1"/>
  <c r="I537" i="29"/>
  <c r="I536" i="29" s="1"/>
  <c r="H537" i="29"/>
  <c r="G537" i="29"/>
  <c r="G536" i="29" s="1"/>
  <c r="T536" i="29"/>
  <c r="H536" i="29"/>
  <c r="U535" i="29"/>
  <c r="U534" i="29" s="1"/>
  <c r="U533" i="29" s="1"/>
  <c r="P535" i="29"/>
  <c r="P534" i="29" s="1"/>
  <c r="P533" i="29" s="1"/>
  <c r="L535" i="29"/>
  <c r="T534" i="29"/>
  <c r="T533" i="29" s="1"/>
  <c r="S534" i="29"/>
  <c r="S533" i="29" s="1"/>
  <c r="R534" i="29"/>
  <c r="R533" i="29" s="1"/>
  <c r="Q534" i="29"/>
  <c r="O534" i="29"/>
  <c r="O533" i="29" s="1"/>
  <c r="N534" i="29"/>
  <c r="N533" i="29" s="1"/>
  <c r="M534" i="29"/>
  <c r="L534" i="29"/>
  <c r="K534" i="29"/>
  <c r="K533" i="29" s="1"/>
  <c r="J534" i="29"/>
  <c r="J533" i="29" s="1"/>
  <c r="I534" i="29"/>
  <c r="H534" i="29"/>
  <c r="H533" i="29" s="1"/>
  <c r="G534" i="29"/>
  <c r="G533" i="29" s="1"/>
  <c r="Q533" i="29"/>
  <c r="M533" i="29"/>
  <c r="I533" i="29"/>
  <c r="L533" i="29" s="1"/>
  <c r="U532" i="29"/>
  <c r="S532" i="29"/>
  <c r="S531" i="29" s="1"/>
  <c r="P532" i="29"/>
  <c r="L532" i="29"/>
  <c r="U531" i="29"/>
  <c r="T531" i="29"/>
  <c r="R531" i="29"/>
  <c r="Q531" i="29"/>
  <c r="P531" i="29"/>
  <c r="O531" i="29"/>
  <c r="N531" i="29"/>
  <c r="M531" i="29"/>
  <c r="L531" i="29"/>
  <c r="K531" i="29"/>
  <c r="J531" i="29"/>
  <c r="I531" i="29"/>
  <c r="H531" i="29"/>
  <c r="G531" i="29"/>
  <c r="U530" i="29"/>
  <c r="S530" i="29"/>
  <c r="P530" i="29"/>
  <c r="P529" i="29" s="1"/>
  <c r="P528" i="29" s="1"/>
  <c r="L530" i="29"/>
  <c r="U529" i="29"/>
  <c r="U528" i="29" s="1"/>
  <c r="T529" i="29"/>
  <c r="T528" i="29" s="1"/>
  <c r="S529" i="29"/>
  <c r="R529" i="29"/>
  <c r="Q529" i="29"/>
  <c r="Q528" i="29" s="1"/>
  <c r="O529" i="29"/>
  <c r="O528" i="29" s="1"/>
  <c r="N529" i="29"/>
  <c r="M529" i="29"/>
  <c r="M528" i="29" s="1"/>
  <c r="K529" i="29"/>
  <c r="L529" i="29" s="1"/>
  <c r="J529" i="29"/>
  <c r="I529" i="29"/>
  <c r="I528" i="29" s="1"/>
  <c r="H529" i="29"/>
  <c r="H528" i="29" s="1"/>
  <c r="G529" i="29"/>
  <c r="G528" i="29" s="1"/>
  <c r="R528" i="29"/>
  <c r="N528" i="29"/>
  <c r="J528" i="29"/>
  <c r="U527" i="29"/>
  <c r="S527" i="29"/>
  <c r="P527" i="29"/>
  <c r="P526" i="29" s="1"/>
  <c r="L527" i="29"/>
  <c r="U526" i="29"/>
  <c r="T526" i="29"/>
  <c r="S526" i="29"/>
  <c r="R526" i="29"/>
  <c r="Q526" i="29"/>
  <c r="O526" i="29"/>
  <c r="N526" i="29"/>
  <c r="M526" i="29"/>
  <c r="K526" i="29"/>
  <c r="J526" i="29"/>
  <c r="I526" i="29"/>
  <c r="L526" i="29" s="1"/>
  <c r="H526" i="29"/>
  <c r="G526" i="29"/>
  <c r="U525" i="29"/>
  <c r="S525" i="29"/>
  <c r="S524" i="29" s="1"/>
  <c r="S523" i="29" s="1"/>
  <c r="P525" i="29"/>
  <c r="L525" i="29"/>
  <c r="U524" i="29"/>
  <c r="U523" i="29" s="1"/>
  <c r="T524" i="29"/>
  <c r="T523" i="29" s="1"/>
  <c r="R524" i="29"/>
  <c r="R523" i="29" s="1"/>
  <c r="Q524" i="29"/>
  <c r="Q523" i="29" s="1"/>
  <c r="P524" i="29"/>
  <c r="P523" i="29" s="1"/>
  <c r="O524" i="29"/>
  <c r="N524" i="29"/>
  <c r="N523" i="29" s="1"/>
  <c r="M524" i="29"/>
  <c r="M523" i="29" s="1"/>
  <c r="L524" i="29"/>
  <c r="K524" i="29"/>
  <c r="J524" i="29"/>
  <c r="J523" i="29" s="1"/>
  <c r="I524" i="29"/>
  <c r="I523" i="29" s="1"/>
  <c r="L523" i="29" s="1"/>
  <c r="H524" i="29"/>
  <c r="H523" i="29" s="1"/>
  <c r="G524" i="29"/>
  <c r="O523" i="29"/>
  <c r="K523" i="29"/>
  <c r="G523" i="29"/>
  <c r="U522" i="29"/>
  <c r="S522" i="29"/>
  <c r="P522" i="29"/>
  <c r="P521" i="29" s="1"/>
  <c r="L522" i="29"/>
  <c r="U521" i="29"/>
  <c r="T521" i="29"/>
  <c r="S521" i="29"/>
  <c r="R521" i="29"/>
  <c r="Q521" i="29"/>
  <c r="O521" i="29"/>
  <c r="N521" i="29"/>
  <c r="M521" i="29"/>
  <c r="K521" i="29"/>
  <c r="L521" i="29" s="1"/>
  <c r="J521" i="29"/>
  <c r="I521" i="29"/>
  <c r="H521" i="29"/>
  <c r="G521" i="29"/>
  <c r="U520" i="29"/>
  <c r="S520" i="29"/>
  <c r="P520" i="29"/>
  <c r="P519" i="29" s="1"/>
  <c r="L520" i="29"/>
  <c r="U519" i="29"/>
  <c r="U518" i="29" s="1"/>
  <c r="T519" i="29"/>
  <c r="S519" i="29"/>
  <c r="S518" i="29" s="1"/>
  <c r="R519" i="29"/>
  <c r="R518" i="29" s="1"/>
  <c r="Q519" i="29"/>
  <c r="Q518" i="29" s="1"/>
  <c r="O519" i="29"/>
  <c r="O518" i="29" s="1"/>
  <c r="N519" i="29"/>
  <c r="N518" i="29" s="1"/>
  <c r="M519" i="29"/>
  <c r="M518" i="29" s="1"/>
  <c r="K519" i="29"/>
  <c r="K518" i="29" s="1"/>
  <c r="J519" i="29"/>
  <c r="J518" i="29" s="1"/>
  <c r="I519" i="29"/>
  <c r="I518" i="29" s="1"/>
  <c r="L518" i="29" s="1"/>
  <c r="H519" i="29"/>
  <c r="G519" i="29"/>
  <c r="G518" i="29" s="1"/>
  <c r="T518" i="29"/>
  <c r="H518" i="29"/>
  <c r="U517" i="29"/>
  <c r="S517" i="29"/>
  <c r="P517" i="29"/>
  <c r="L517" i="29"/>
  <c r="U516" i="29"/>
  <c r="S516" i="29"/>
  <c r="P516" i="29"/>
  <c r="P515" i="29" s="1"/>
  <c r="L516" i="29"/>
  <c r="U515" i="29"/>
  <c r="T515" i="29"/>
  <c r="S515" i="29"/>
  <c r="R515" i="29"/>
  <c r="Q515" i="29"/>
  <c r="O515" i="29"/>
  <c r="N515" i="29"/>
  <c r="M515" i="29"/>
  <c r="K515" i="29"/>
  <c r="L515" i="29" s="1"/>
  <c r="J515" i="29"/>
  <c r="I515" i="29"/>
  <c r="H515" i="29"/>
  <c r="G515" i="29"/>
  <c r="U514" i="29"/>
  <c r="S514" i="29"/>
  <c r="P514" i="29"/>
  <c r="L514" i="29"/>
  <c r="U513" i="29"/>
  <c r="S513" i="29"/>
  <c r="P513" i="29"/>
  <c r="L513" i="29"/>
  <c r="U512" i="29"/>
  <c r="S512" i="29"/>
  <c r="P512" i="29"/>
  <c r="L512" i="29"/>
  <c r="U511" i="29"/>
  <c r="S511" i="29"/>
  <c r="P511" i="29"/>
  <c r="P510" i="29" s="1"/>
  <c r="L511" i="29"/>
  <c r="U510" i="29"/>
  <c r="T510" i="29"/>
  <c r="S510" i="29"/>
  <c r="R510" i="29"/>
  <c r="Q510" i="29"/>
  <c r="O510" i="29"/>
  <c r="N510" i="29"/>
  <c r="M510" i="29"/>
  <c r="K510" i="29"/>
  <c r="L510" i="29" s="1"/>
  <c r="J510" i="29"/>
  <c r="I510" i="29"/>
  <c r="H510" i="29"/>
  <c r="G510" i="29"/>
  <c r="U509" i="29"/>
  <c r="S509" i="29"/>
  <c r="P509" i="29"/>
  <c r="P508" i="29" s="1"/>
  <c r="L509" i="29"/>
  <c r="U508" i="29"/>
  <c r="T508" i="29"/>
  <c r="S508" i="29"/>
  <c r="R508" i="29"/>
  <c r="Q508" i="29"/>
  <c r="O508" i="29"/>
  <c r="N508" i="29"/>
  <c r="M508" i="29"/>
  <c r="K508" i="29"/>
  <c r="J508" i="29"/>
  <c r="I508" i="29"/>
  <c r="L508" i="29" s="1"/>
  <c r="H508" i="29"/>
  <c r="G508" i="29"/>
  <c r="U507" i="29"/>
  <c r="S507" i="29"/>
  <c r="S506" i="29" s="1"/>
  <c r="S505" i="29" s="1"/>
  <c r="P507" i="29"/>
  <c r="L507" i="29"/>
  <c r="U506" i="29"/>
  <c r="U505" i="29" s="1"/>
  <c r="T506" i="29"/>
  <c r="T505" i="29" s="1"/>
  <c r="R506" i="29"/>
  <c r="R505" i="29" s="1"/>
  <c r="Q506" i="29"/>
  <c r="Q505" i="29" s="1"/>
  <c r="Q504" i="29" s="1"/>
  <c r="P506" i="29"/>
  <c r="O506" i="29"/>
  <c r="N506" i="29"/>
  <c r="N505" i="29" s="1"/>
  <c r="M506" i="29"/>
  <c r="M505" i="29" s="1"/>
  <c r="M504" i="29" s="1"/>
  <c r="L506" i="29"/>
  <c r="K506" i="29"/>
  <c r="J506" i="29"/>
  <c r="J505" i="29" s="1"/>
  <c r="I506" i="29"/>
  <c r="I505" i="29" s="1"/>
  <c r="H506" i="29"/>
  <c r="H505" i="29" s="1"/>
  <c r="G506" i="29"/>
  <c r="O505" i="29"/>
  <c r="K505" i="29"/>
  <c r="G505" i="29"/>
  <c r="L503" i="29"/>
  <c r="U502" i="29"/>
  <c r="T502" i="29"/>
  <c r="S502" i="29"/>
  <c r="R502" i="29"/>
  <c r="Q502" i="29"/>
  <c r="P502" i="29"/>
  <c r="O502" i="29"/>
  <c r="N502" i="29"/>
  <c r="M502" i="29"/>
  <c r="K502" i="29"/>
  <c r="L502" i="29" s="1"/>
  <c r="J502" i="29"/>
  <c r="I502" i="29"/>
  <c r="H502" i="29"/>
  <c r="G502" i="29"/>
  <c r="U501" i="29"/>
  <c r="S501" i="29"/>
  <c r="P501" i="29"/>
  <c r="P500" i="29" s="1"/>
  <c r="P499" i="29" s="1"/>
  <c r="L501" i="29"/>
  <c r="U500" i="29"/>
  <c r="U499" i="29" s="1"/>
  <c r="T500" i="29"/>
  <c r="S500" i="29"/>
  <c r="S499" i="29" s="1"/>
  <c r="R500" i="29"/>
  <c r="R499" i="29" s="1"/>
  <c r="Q500" i="29"/>
  <c r="Q499" i="29" s="1"/>
  <c r="O500" i="29"/>
  <c r="O499" i="29" s="1"/>
  <c r="N500" i="29"/>
  <c r="N499" i="29" s="1"/>
  <c r="M500" i="29"/>
  <c r="M499" i="29" s="1"/>
  <c r="K500" i="29"/>
  <c r="K499" i="29" s="1"/>
  <c r="J500" i="29"/>
  <c r="J499" i="29" s="1"/>
  <c r="I500" i="29"/>
  <c r="I499" i="29" s="1"/>
  <c r="H500" i="29"/>
  <c r="G500" i="29"/>
  <c r="G499" i="29" s="1"/>
  <c r="T499" i="29"/>
  <c r="H499" i="29"/>
  <c r="U498" i="29"/>
  <c r="S498" i="29"/>
  <c r="P498" i="29"/>
  <c r="P497" i="29" s="1"/>
  <c r="P496" i="29" s="1"/>
  <c r="L498" i="29"/>
  <c r="U497" i="29"/>
  <c r="U496" i="29" s="1"/>
  <c r="T497" i="29"/>
  <c r="T496" i="29" s="1"/>
  <c r="S497" i="29"/>
  <c r="S496" i="29" s="1"/>
  <c r="R497" i="29"/>
  <c r="Q497" i="29"/>
  <c r="Q496" i="29" s="1"/>
  <c r="O497" i="29"/>
  <c r="O496" i="29" s="1"/>
  <c r="N497" i="29"/>
  <c r="M497" i="29"/>
  <c r="M496" i="29" s="1"/>
  <c r="K497" i="29"/>
  <c r="L497" i="29" s="1"/>
  <c r="J497" i="29"/>
  <c r="I497" i="29"/>
  <c r="I496" i="29" s="1"/>
  <c r="H497" i="29"/>
  <c r="H496" i="29" s="1"/>
  <c r="G497" i="29"/>
  <c r="G496" i="29" s="1"/>
  <c r="R496" i="29"/>
  <c r="N496" i="29"/>
  <c r="J496" i="29"/>
  <c r="U495" i="29"/>
  <c r="S495" i="29"/>
  <c r="P495" i="29"/>
  <c r="P494" i="29" s="1"/>
  <c r="P493" i="29" s="1"/>
  <c r="L495" i="29"/>
  <c r="U494" i="29"/>
  <c r="U493" i="29" s="1"/>
  <c r="T494" i="29"/>
  <c r="S494" i="29"/>
  <c r="S493" i="29" s="1"/>
  <c r="R494" i="29"/>
  <c r="R493" i="29" s="1"/>
  <c r="Q494" i="29"/>
  <c r="Q493" i="29" s="1"/>
  <c r="O494" i="29"/>
  <c r="O493" i="29" s="1"/>
  <c r="N494" i="29"/>
  <c r="N493" i="29" s="1"/>
  <c r="M494" i="29"/>
  <c r="M493" i="29" s="1"/>
  <c r="K494" i="29"/>
  <c r="K493" i="29" s="1"/>
  <c r="J494" i="29"/>
  <c r="J493" i="29" s="1"/>
  <c r="I494" i="29"/>
  <c r="I493" i="29" s="1"/>
  <c r="H494" i="29"/>
  <c r="G494" i="29"/>
  <c r="G493" i="29" s="1"/>
  <c r="T493" i="29"/>
  <c r="H493" i="29"/>
  <c r="U492" i="29"/>
  <c r="S492" i="29"/>
  <c r="P492" i="29"/>
  <c r="P491" i="29" s="1"/>
  <c r="P488" i="29" s="1"/>
  <c r="L492" i="29"/>
  <c r="U491" i="29"/>
  <c r="T491" i="29"/>
  <c r="S491" i="29"/>
  <c r="R491" i="29"/>
  <c r="Q491" i="29"/>
  <c r="O491" i="29"/>
  <c r="N491" i="29"/>
  <c r="M491" i="29"/>
  <c r="K491" i="29"/>
  <c r="L491" i="29" s="1"/>
  <c r="J491" i="29"/>
  <c r="I491" i="29"/>
  <c r="H491" i="29"/>
  <c r="G491" i="29"/>
  <c r="U490" i="29"/>
  <c r="S490" i="29"/>
  <c r="P490" i="29"/>
  <c r="P489" i="29" s="1"/>
  <c r="L490" i="29"/>
  <c r="U489" i="29"/>
  <c r="T489" i="29"/>
  <c r="S489" i="29"/>
  <c r="R489" i="29"/>
  <c r="R488" i="29" s="1"/>
  <c r="Q489" i="29"/>
  <c r="O489" i="29"/>
  <c r="N489" i="29"/>
  <c r="N488" i="29" s="1"/>
  <c r="M489" i="29"/>
  <c r="L489" i="29"/>
  <c r="K489" i="29"/>
  <c r="J489" i="29"/>
  <c r="J488" i="29" s="1"/>
  <c r="I489" i="29"/>
  <c r="U488" i="29"/>
  <c r="T488" i="29"/>
  <c r="S488" i="29"/>
  <c r="Q488" i="29"/>
  <c r="O488" i="29"/>
  <c r="M488" i="29"/>
  <c r="K488" i="29"/>
  <c r="L488" i="29" s="1"/>
  <c r="I488" i="29"/>
  <c r="H488" i="29"/>
  <c r="G488" i="29"/>
  <c r="U487" i="29"/>
  <c r="S487" i="29"/>
  <c r="P487" i="29"/>
  <c r="P486" i="29" s="1"/>
  <c r="P485" i="29" s="1"/>
  <c r="L487" i="29"/>
  <c r="U486" i="29"/>
  <c r="T486" i="29"/>
  <c r="T485" i="29" s="1"/>
  <c r="S486" i="29"/>
  <c r="S485" i="29" s="1"/>
  <c r="R486" i="29"/>
  <c r="R485" i="29" s="1"/>
  <c r="Q486" i="29"/>
  <c r="O486" i="29"/>
  <c r="O485" i="29" s="1"/>
  <c r="N486" i="29"/>
  <c r="N485" i="29" s="1"/>
  <c r="M486" i="29"/>
  <c r="K486" i="29"/>
  <c r="L486" i="29" s="1"/>
  <c r="J486" i="29"/>
  <c r="J485" i="29" s="1"/>
  <c r="I486" i="29"/>
  <c r="H486" i="29"/>
  <c r="H485" i="29" s="1"/>
  <c r="G486" i="29"/>
  <c r="G485" i="29" s="1"/>
  <c r="U485" i="29"/>
  <c r="Q485" i="29"/>
  <c r="M485" i="29"/>
  <c r="I485" i="29"/>
  <c r="U484" i="29"/>
  <c r="S484" i="29"/>
  <c r="S483" i="29" s="1"/>
  <c r="P484" i="29"/>
  <c r="L484" i="29"/>
  <c r="U483" i="29"/>
  <c r="T483" i="29"/>
  <c r="R483" i="29"/>
  <c r="Q483" i="29"/>
  <c r="P483" i="29"/>
  <c r="O483" i="29"/>
  <c r="N483" i="29"/>
  <c r="M483" i="29"/>
  <c r="L483" i="29"/>
  <c r="K483" i="29"/>
  <c r="J483" i="29"/>
  <c r="I483" i="29"/>
  <c r="H483" i="29"/>
  <c r="G483" i="29"/>
  <c r="U482" i="29"/>
  <c r="S482" i="29"/>
  <c r="P482" i="29"/>
  <c r="P481" i="29" s="1"/>
  <c r="P480" i="29" s="1"/>
  <c r="L482" i="29"/>
  <c r="U481" i="29"/>
  <c r="U480" i="29" s="1"/>
  <c r="T481" i="29"/>
  <c r="T480" i="29" s="1"/>
  <c r="S481" i="29"/>
  <c r="R481" i="29"/>
  <c r="Q481" i="29"/>
  <c r="Q480" i="29" s="1"/>
  <c r="O481" i="29"/>
  <c r="O480" i="29" s="1"/>
  <c r="N481" i="29"/>
  <c r="M481" i="29"/>
  <c r="M480" i="29" s="1"/>
  <c r="K481" i="29"/>
  <c r="L481" i="29" s="1"/>
  <c r="J481" i="29"/>
  <c r="I481" i="29"/>
  <c r="I480" i="29" s="1"/>
  <c r="H481" i="29"/>
  <c r="H480" i="29" s="1"/>
  <c r="G481" i="29"/>
  <c r="G480" i="29" s="1"/>
  <c r="R480" i="29"/>
  <c r="N480" i="29"/>
  <c r="J480" i="29"/>
  <c r="U479" i="29"/>
  <c r="S479" i="29"/>
  <c r="P479" i="29"/>
  <c r="P478" i="29" s="1"/>
  <c r="P477" i="29" s="1"/>
  <c r="L479" i="29"/>
  <c r="U478" i="29"/>
  <c r="U477" i="29" s="1"/>
  <c r="T478" i="29"/>
  <c r="S478" i="29"/>
  <c r="S477" i="29" s="1"/>
  <c r="R478" i="29"/>
  <c r="R477" i="29" s="1"/>
  <c r="Q478" i="29"/>
  <c r="Q477" i="29" s="1"/>
  <c r="O478" i="29"/>
  <c r="O477" i="29" s="1"/>
  <c r="N478" i="29"/>
  <c r="N477" i="29" s="1"/>
  <c r="M478" i="29"/>
  <c r="M477" i="29" s="1"/>
  <c r="K478" i="29"/>
  <c r="K477" i="29" s="1"/>
  <c r="J478" i="29"/>
  <c r="J477" i="29" s="1"/>
  <c r="I478" i="29"/>
  <c r="I477" i="29" s="1"/>
  <c r="H478" i="29"/>
  <c r="G478" i="29"/>
  <c r="G477" i="29" s="1"/>
  <c r="T477" i="29"/>
  <c r="H477" i="29"/>
  <c r="U476" i="29"/>
  <c r="S476" i="29"/>
  <c r="P476" i="29"/>
  <c r="P475" i="29" s="1"/>
  <c r="P474" i="29" s="1"/>
  <c r="L476" i="29"/>
  <c r="U475" i="29"/>
  <c r="U474" i="29" s="1"/>
  <c r="T475" i="29"/>
  <c r="T474" i="29" s="1"/>
  <c r="S475" i="29"/>
  <c r="S474" i="29" s="1"/>
  <c r="R475" i="29"/>
  <c r="Q475" i="29"/>
  <c r="Q474" i="29" s="1"/>
  <c r="O475" i="29"/>
  <c r="O474" i="29" s="1"/>
  <c r="N475" i="29"/>
  <c r="M475" i="29"/>
  <c r="M474" i="29" s="1"/>
  <c r="K475" i="29"/>
  <c r="L475" i="29" s="1"/>
  <c r="J475" i="29"/>
  <c r="I475" i="29"/>
  <c r="I474" i="29" s="1"/>
  <c r="H475" i="29"/>
  <c r="H474" i="29" s="1"/>
  <c r="G475" i="29"/>
  <c r="G474" i="29" s="1"/>
  <c r="R474" i="29"/>
  <c r="N474" i="29"/>
  <c r="J474" i="29"/>
  <c r="U473" i="29"/>
  <c r="S473" i="29"/>
  <c r="P473" i="29"/>
  <c r="P472" i="29" s="1"/>
  <c r="P471" i="29" s="1"/>
  <c r="L473" i="29"/>
  <c r="U472" i="29"/>
  <c r="U471" i="29" s="1"/>
  <c r="T472" i="29"/>
  <c r="S472" i="29"/>
  <c r="S471" i="29" s="1"/>
  <c r="R472" i="29"/>
  <c r="R471" i="29" s="1"/>
  <c r="Q472" i="29"/>
  <c r="Q471" i="29" s="1"/>
  <c r="O472" i="29"/>
  <c r="O471" i="29" s="1"/>
  <c r="N472" i="29"/>
  <c r="N471" i="29" s="1"/>
  <c r="M472" i="29"/>
  <c r="M471" i="29" s="1"/>
  <c r="K472" i="29"/>
  <c r="K471" i="29" s="1"/>
  <c r="J472" i="29"/>
  <c r="J471" i="29" s="1"/>
  <c r="I472" i="29"/>
  <c r="I471" i="29" s="1"/>
  <c r="H472" i="29"/>
  <c r="G472" i="29"/>
  <c r="G471" i="29" s="1"/>
  <c r="T471" i="29"/>
  <c r="H471" i="29"/>
  <c r="U470" i="29"/>
  <c r="S470" i="29"/>
  <c r="P470" i="29"/>
  <c r="P469" i="29" s="1"/>
  <c r="P468" i="29" s="1"/>
  <c r="L470" i="29"/>
  <c r="U469" i="29"/>
  <c r="U468" i="29" s="1"/>
  <c r="T469" i="29"/>
  <c r="T468" i="29" s="1"/>
  <c r="T467" i="29" s="1"/>
  <c r="S469" i="29"/>
  <c r="S468" i="29" s="1"/>
  <c r="R469" i="29"/>
  <c r="Q469" i="29"/>
  <c r="Q468" i="29" s="1"/>
  <c r="O469" i="29"/>
  <c r="O468" i="29" s="1"/>
  <c r="O467" i="29" s="1"/>
  <c r="N469" i="29"/>
  <c r="M469" i="29"/>
  <c r="M468" i="29" s="1"/>
  <c r="K469" i="29"/>
  <c r="L469" i="29" s="1"/>
  <c r="J469" i="29"/>
  <c r="I469" i="29"/>
  <c r="I468" i="29" s="1"/>
  <c r="H469" i="29"/>
  <c r="H468" i="29" s="1"/>
  <c r="G469" i="29"/>
  <c r="G468" i="29" s="1"/>
  <c r="R468" i="29"/>
  <c r="R467" i="29" s="1"/>
  <c r="N468" i="29"/>
  <c r="J468" i="29"/>
  <c r="U465" i="29"/>
  <c r="S465" i="29"/>
  <c r="P465" i="29"/>
  <c r="P464" i="29" s="1"/>
  <c r="L465" i="29"/>
  <c r="U464" i="29"/>
  <c r="T464" i="29"/>
  <c r="S464" i="29"/>
  <c r="R464" i="29"/>
  <c r="Q464" i="29"/>
  <c r="O464" i="29"/>
  <c r="N464" i="29"/>
  <c r="M464" i="29"/>
  <c r="K464" i="29"/>
  <c r="L464" i="29" s="1"/>
  <c r="J464" i="29"/>
  <c r="I464" i="29"/>
  <c r="H464" i="29"/>
  <c r="G464" i="29"/>
  <c r="U463" i="29"/>
  <c r="S463" i="29"/>
  <c r="P463" i="29"/>
  <c r="L463" i="29"/>
  <c r="U462" i="29"/>
  <c r="S462" i="29"/>
  <c r="P462" i="29"/>
  <c r="P461" i="29" s="1"/>
  <c r="L462" i="29"/>
  <c r="U461" i="29"/>
  <c r="T461" i="29"/>
  <c r="S461" i="29"/>
  <c r="R461" i="29"/>
  <c r="Q461" i="29"/>
  <c r="O461" i="29"/>
  <c r="N461" i="29"/>
  <c r="M461" i="29"/>
  <c r="K461" i="29"/>
  <c r="L461" i="29" s="1"/>
  <c r="J461" i="29"/>
  <c r="I461" i="29"/>
  <c r="H461" i="29"/>
  <c r="G461" i="29"/>
  <c r="U460" i="29"/>
  <c r="S460" i="29"/>
  <c r="P460" i="29"/>
  <c r="L460" i="29"/>
  <c r="U459" i="29"/>
  <c r="S459" i="29"/>
  <c r="P459" i="29"/>
  <c r="P458" i="29" s="1"/>
  <c r="L459" i="29"/>
  <c r="U458" i="29"/>
  <c r="T458" i="29"/>
  <c r="S458" i="29"/>
  <c r="R458" i="29"/>
  <c r="Q458" i="29"/>
  <c r="O458" i="29"/>
  <c r="N458" i="29"/>
  <c r="M458" i="29"/>
  <c r="K458" i="29"/>
  <c r="J458" i="29"/>
  <c r="I458" i="29"/>
  <c r="L458" i="29" s="1"/>
  <c r="H458" i="29"/>
  <c r="G458" i="29"/>
  <c r="U457" i="29"/>
  <c r="S457" i="29"/>
  <c r="S456" i="29" s="1"/>
  <c r="S455" i="29" s="1"/>
  <c r="P457" i="29"/>
  <c r="L457" i="29"/>
  <c r="U456" i="29"/>
  <c r="U455" i="29" s="1"/>
  <c r="T456" i="29"/>
  <c r="T455" i="29" s="1"/>
  <c r="R456" i="29"/>
  <c r="R455" i="29" s="1"/>
  <c r="Q456" i="29"/>
  <c r="Q455" i="29" s="1"/>
  <c r="P456" i="29"/>
  <c r="O456" i="29"/>
  <c r="N456" i="29"/>
  <c r="N455" i="29" s="1"/>
  <c r="M456" i="29"/>
  <c r="M455" i="29" s="1"/>
  <c r="L456" i="29"/>
  <c r="K456" i="29"/>
  <c r="J456" i="29"/>
  <c r="J455" i="29" s="1"/>
  <c r="I456" i="29"/>
  <c r="I455" i="29" s="1"/>
  <c r="L455" i="29" s="1"/>
  <c r="H456" i="29"/>
  <c r="H455" i="29" s="1"/>
  <c r="G456" i="29"/>
  <c r="O455" i="29"/>
  <c r="K455" i="29"/>
  <c r="G455" i="29"/>
  <c r="U454" i="29"/>
  <c r="S454" i="29"/>
  <c r="P454" i="29"/>
  <c r="P453" i="29" s="1"/>
  <c r="L454" i="29"/>
  <c r="U453" i="29"/>
  <c r="T453" i="29"/>
  <c r="S453" i="29"/>
  <c r="R453" i="29"/>
  <c r="Q453" i="29"/>
  <c r="O453" i="29"/>
  <c r="N453" i="29"/>
  <c r="M453" i="29"/>
  <c r="K453" i="29"/>
  <c r="L453" i="29" s="1"/>
  <c r="J453" i="29"/>
  <c r="I453" i="29"/>
  <c r="H453" i="29"/>
  <c r="G453" i="29"/>
  <c r="U452" i="29"/>
  <c r="S452" i="29"/>
  <c r="P452" i="29"/>
  <c r="P451" i="29" s="1"/>
  <c r="L452" i="29"/>
  <c r="U451" i="29"/>
  <c r="T451" i="29"/>
  <c r="S451" i="29"/>
  <c r="R451" i="29"/>
  <c r="Q451" i="29"/>
  <c r="O451" i="29"/>
  <c r="N451" i="29"/>
  <c r="M451" i="29"/>
  <c r="K451" i="29"/>
  <c r="J451" i="29"/>
  <c r="I451" i="29"/>
  <c r="L451" i="29" s="1"/>
  <c r="H451" i="29"/>
  <c r="G451" i="29"/>
  <c r="U450" i="29"/>
  <c r="S450" i="29"/>
  <c r="P450" i="29"/>
  <c r="L450" i="29"/>
  <c r="U449" i="29"/>
  <c r="S449" i="29"/>
  <c r="P449" i="29"/>
  <c r="L449" i="29"/>
  <c r="U448" i="29"/>
  <c r="S448" i="29"/>
  <c r="S447" i="29" s="1"/>
  <c r="S446" i="29" s="1"/>
  <c r="P448" i="29"/>
  <c r="L448" i="29"/>
  <c r="U447" i="29"/>
  <c r="U446" i="29" s="1"/>
  <c r="T447" i="29"/>
  <c r="T446" i="29" s="1"/>
  <c r="R447" i="29"/>
  <c r="R446" i="29" s="1"/>
  <c r="Q447" i="29"/>
  <c r="Q446" i="29" s="1"/>
  <c r="P447" i="29"/>
  <c r="P446" i="29" s="1"/>
  <c r="O447" i="29"/>
  <c r="N447" i="29"/>
  <c r="N446" i="29" s="1"/>
  <c r="M447" i="29"/>
  <c r="M446" i="29" s="1"/>
  <c r="L447" i="29"/>
  <c r="K447" i="29"/>
  <c r="J447" i="29"/>
  <c r="J446" i="29" s="1"/>
  <c r="I447" i="29"/>
  <c r="I446" i="29" s="1"/>
  <c r="L446" i="29" s="1"/>
  <c r="H447" i="29"/>
  <c r="H446" i="29" s="1"/>
  <c r="G447" i="29"/>
  <c r="O446" i="29"/>
  <c r="K446" i="29"/>
  <c r="G446" i="29"/>
  <c r="U445" i="29"/>
  <c r="S445" i="29"/>
  <c r="P445" i="29"/>
  <c r="P444" i="29" s="1"/>
  <c r="L445" i="29"/>
  <c r="U444" i="29"/>
  <c r="T444" i="29"/>
  <c r="S444" i="29"/>
  <c r="R444" i="29"/>
  <c r="Q444" i="29"/>
  <c r="O444" i="29"/>
  <c r="N444" i="29"/>
  <c r="M444" i="29"/>
  <c r="L444" i="29"/>
  <c r="K444" i="29"/>
  <c r="J444" i="29"/>
  <c r="I444" i="29"/>
  <c r="H444" i="29"/>
  <c r="G444" i="29"/>
  <c r="U443" i="29"/>
  <c r="S443" i="29"/>
  <c r="P443" i="29"/>
  <c r="P442" i="29" s="1"/>
  <c r="L443" i="29"/>
  <c r="U442" i="29"/>
  <c r="T442" i="29"/>
  <c r="S442" i="29"/>
  <c r="R442" i="29"/>
  <c r="Q442" i="29"/>
  <c r="O442" i="29"/>
  <c r="N442" i="29"/>
  <c r="M442" i="29"/>
  <c r="K442" i="29"/>
  <c r="J442" i="29"/>
  <c r="I442" i="29"/>
  <c r="L442" i="29" s="1"/>
  <c r="H442" i="29"/>
  <c r="G442" i="29"/>
  <c r="U441" i="29"/>
  <c r="S441" i="29"/>
  <c r="S440" i="29" s="1"/>
  <c r="P441" i="29"/>
  <c r="L441" i="29"/>
  <c r="U440" i="29"/>
  <c r="T440" i="29"/>
  <c r="R440" i="29"/>
  <c r="Q440" i="29"/>
  <c r="P440" i="29"/>
  <c r="O440" i="29"/>
  <c r="N440" i="29"/>
  <c r="M440" i="29"/>
  <c r="L440" i="29"/>
  <c r="K440" i="29"/>
  <c r="J440" i="29"/>
  <c r="I440" i="29"/>
  <c r="H440" i="29"/>
  <c r="G440" i="29"/>
  <c r="U439" i="29"/>
  <c r="S439" i="29"/>
  <c r="P439" i="29"/>
  <c r="P438" i="29" s="1"/>
  <c r="L439" i="29"/>
  <c r="U438" i="29"/>
  <c r="T438" i="29"/>
  <c r="S438" i="29"/>
  <c r="R438" i="29"/>
  <c r="Q438" i="29"/>
  <c r="O438" i="29"/>
  <c r="N438" i="29"/>
  <c r="M438" i="29"/>
  <c r="L438" i="29"/>
  <c r="K438" i="29"/>
  <c r="J438" i="29"/>
  <c r="I438" i="29"/>
  <c r="H438" i="29"/>
  <c r="G438" i="29"/>
  <c r="U437" i="29"/>
  <c r="S437" i="29"/>
  <c r="P437" i="29"/>
  <c r="L437" i="29"/>
  <c r="U436" i="29"/>
  <c r="S436" i="29"/>
  <c r="P436" i="29"/>
  <c r="L436" i="29"/>
  <c r="U435" i="29"/>
  <c r="S435" i="29"/>
  <c r="P435" i="29"/>
  <c r="P434" i="29" s="1"/>
  <c r="L435" i="29"/>
  <c r="U434" i="29"/>
  <c r="T434" i="29"/>
  <c r="T433" i="29" s="1"/>
  <c r="S434" i="29"/>
  <c r="S433" i="29" s="1"/>
  <c r="R434" i="29"/>
  <c r="R433" i="29" s="1"/>
  <c r="Q434" i="29"/>
  <c r="O434" i="29"/>
  <c r="O433" i="29" s="1"/>
  <c r="N434" i="29"/>
  <c r="N433" i="29" s="1"/>
  <c r="M434" i="29"/>
  <c r="K434" i="29"/>
  <c r="L434" i="29" s="1"/>
  <c r="J434" i="29"/>
  <c r="J433" i="29" s="1"/>
  <c r="I434" i="29"/>
  <c r="H434" i="29"/>
  <c r="H433" i="29" s="1"/>
  <c r="G434" i="29"/>
  <c r="G433" i="29" s="1"/>
  <c r="U433" i="29"/>
  <c r="Q433" i="29"/>
  <c r="M433" i="29"/>
  <c r="I433" i="29"/>
  <c r="U432" i="29"/>
  <c r="S432" i="29"/>
  <c r="S431" i="29" s="1"/>
  <c r="P432" i="29"/>
  <c r="L432" i="29"/>
  <c r="U431" i="29"/>
  <c r="T431" i="29"/>
  <c r="R431" i="29"/>
  <c r="Q431" i="29"/>
  <c r="P431" i="29"/>
  <c r="O431" i="29"/>
  <c r="N431" i="29"/>
  <c r="M431" i="29"/>
  <c r="L431" i="29"/>
  <c r="K431" i="29"/>
  <c r="J431" i="29"/>
  <c r="I431" i="29"/>
  <c r="H431" i="29"/>
  <c r="G431" i="29"/>
  <c r="U430" i="29"/>
  <c r="S430" i="29"/>
  <c r="P430" i="29"/>
  <c r="P429" i="29" s="1"/>
  <c r="L430" i="29"/>
  <c r="U429" i="29"/>
  <c r="T429" i="29"/>
  <c r="S429" i="29"/>
  <c r="R429" i="29"/>
  <c r="Q429" i="29"/>
  <c r="O429" i="29"/>
  <c r="N429" i="29"/>
  <c r="M429" i="29"/>
  <c r="K429" i="29"/>
  <c r="L429" i="29" s="1"/>
  <c r="J429" i="29"/>
  <c r="I429" i="29"/>
  <c r="H429" i="29"/>
  <c r="G429" i="29"/>
  <c r="U428" i="29"/>
  <c r="S428" i="29"/>
  <c r="P428" i="29"/>
  <c r="L428" i="29"/>
  <c r="U427" i="29"/>
  <c r="S427" i="29"/>
  <c r="P427" i="29"/>
  <c r="P426" i="29" s="1"/>
  <c r="L427" i="29"/>
  <c r="U426" i="29"/>
  <c r="T426" i="29"/>
  <c r="S426" i="29"/>
  <c r="R426" i="29"/>
  <c r="Q426" i="29"/>
  <c r="O426" i="29"/>
  <c r="N426" i="29"/>
  <c r="M426" i="29"/>
  <c r="K426" i="29"/>
  <c r="L426" i="29" s="1"/>
  <c r="J426" i="29"/>
  <c r="I426" i="29"/>
  <c r="H426" i="29"/>
  <c r="G426" i="29"/>
  <c r="U425" i="29"/>
  <c r="S425" i="29"/>
  <c r="P425" i="29"/>
  <c r="L425" i="29"/>
  <c r="U424" i="29"/>
  <c r="S424" i="29"/>
  <c r="P424" i="29"/>
  <c r="L424" i="29"/>
  <c r="U423" i="29"/>
  <c r="S423" i="29"/>
  <c r="P423" i="29"/>
  <c r="L423" i="29"/>
  <c r="U422" i="29"/>
  <c r="S422" i="29"/>
  <c r="P422" i="29"/>
  <c r="P421" i="29" s="1"/>
  <c r="L422" i="29"/>
  <c r="U421" i="29"/>
  <c r="T421" i="29"/>
  <c r="S421" i="29"/>
  <c r="R421" i="29"/>
  <c r="Q421" i="29"/>
  <c r="O421" i="29"/>
  <c r="N421" i="29"/>
  <c r="M421" i="29"/>
  <c r="K421" i="29"/>
  <c r="J421" i="29"/>
  <c r="I421" i="29"/>
  <c r="L421" i="29" s="1"/>
  <c r="H421" i="29"/>
  <c r="G421" i="29"/>
  <c r="U420" i="29"/>
  <c r="S420" i="29"/>
  <c r="S419" i="29" s="1"/>
  <c r="S418" i="29" s="1"/>
  <c r="P420" i="29"/>
  <c r="L420" i="29"/>
  <c r="U419" i="29"/>
  <c r="U418" i="29" s="1"/>
  <c r="T419" i="29"/>
  <c r="T418" i="29" s="1"/>
  <c r="R419" i="29"/>
  <c r="R418" i="29" s="1"/>
  <c r="Q419" i="29"/>
  <c r="Q418" i="29" s="1"/>
  <c r="P419" i="29"/>
  <c r="O419" i="29"/>
  <c r="N419" i="29"/>
  <c r="N418" i="29" s="1"/>
  <c r="M419" i="29"/>
  <c r="M418" i="29" s="1"/>
  <c r="L419" i="29"/>
  <c r="K419" i="29"/>
  <c r="J419" i="29"/>
  <c r="J418" i="29" s="1"/>
  <c r="I419" i="29"/>
  <c r="I418" i="29" s="1"/>
  <c r="L418" i="29" s="1"/>
  <c r="H419" i="29"/>
  <c r="H418" i="29" s="1"/>
  <c r="G419" i="29"/>
  <c r="O418" i="29"/>
  <c r="K418" i="29"/>
  <c r="G418" i="29"/>
  <c r="U417" i="29"/>
  <c r="S417" i="29"/>
  <c r="P417" i="29"/>
  <c r="P416" i="29" s="1"/>
  <c r="L417" i="29"/>
  <c r="U416" i="29"/>
  <c r="T416" i="29"/>
  <c r="S416" i="29"/>
  <c r="R416" i="29"/>
  <c r="Q416" i="29"/>
  <c r="O416" i="29"/>
  <c r="N416" i="29"/>
  <c r="M416" i="29"/>
  <c r="K416" i="29"/>
  <c r="L416" i="29" s="1"/>
  <c r="J416" i="29"/>
  <c r="I416" i="29"/>
  <c r="H416" i="29"/>
  <c r="G416" i="29"/>
  <c r="U415" i="29"/>
  <c r="S415" i="29"/>
  <c r="P415" i="29"/>
  <c r="P414" i="29" s="1"/>
  <c r="L415" i="29"/>
  <c r="U414" i="29"/>
  <c r="T414" i="29"/>
  <c r="S414" i="29"/>
  <c r="R414" i="29"/>
  <c r="Q414" i="29"/>
  <c r="O414" i="29"/>
  <c r="N414" i="29"/>
  <c r="M414" i="29"/>
  <c r="K414" i="29"/>
  <c r="J414" i="29"/>
  <c r="I414" i="29"/>
  <c r="L414" i="29" s="1"/>
  <c r="U413" i="29"/>
  <c r="S413" i="29"/>
  <c r="P413" i="29"/>
  <c r="L413" i="29"/>
  <c r="U412" i="29"/>
  <c r="S412" i="29"/>
  <c r="P412" i="29"/>
  <c r="P411" i="29" s="1"/>
  <c r="L412" i="29"/>
  <c r="U411" i="29"/>
  <c r="T411" i="29"/>
  <c r="S411" i="29"/>
  <c r="R411" i="29"/>
  <c r="Q411" i="29"/>
  <c r="O411" i="29"/>
  <c r="N411" i="29"/>
  <c r="M411" i="29"/>
  <c r="K411" i="29"/>
  <c r="L411" i="29" s="1"/>
  <c r="J411" i="29"/>
  <c r="I411" i="29"/>
  <c r="H411" i="29"/>
  <c r="G411" i="29"/>
  <c r="U410" i="29"/>
  <c r="S410" i="29"/>
  <c r="P410" i="29"/>
  <c r="P409" i="29" s="1"/>
  <c r="L410" i="29"/>
  <c r="U409" i="29"/>
  <c r="T409" i="29"/>
  <c r="S409" i="29"/>
  <c r="R409" i="29"/>
  <c r="Q409" i="29"/>
  <c r="O409" i="29"/>
  <c r="N409" i="29"/>
  <c r="M409" i="29"/>
  <c r="K409" i="29"/>
  <c r="J409" i="29"/>
  <c r="I409" i="29"/>
  <c r="L409" i="29" s="1"/>
  <c r="H409" i="29"/>
  <c r="G409" i="29"/>
  <c r="U408" i="29"/>
  <c r="S408" i="29"/>
  <c r="S407" i="29" s="1"/>
  <c r="P408" i="29"/>
  <c r="L408" i="29"/>
  <c r="U407" i="29"/>
  <c r="T407" i="29"/>
  <c r="R407" i="29"/>
  <c r="Q407" i="29"/>
  <c r="P407" i="29"/>
  <c r="O407" i="29"/>
  <c r="N407" i="29"/>
  <c r="M407" i="29"/>
  <c r="L407" i="29"/>
  <c r="K407" i="29"/>
  <c r="J407" i="29"/>
  <c r="I407" i="29"/>
  <c r="H407" i="29"/>
  <c r="G407" i="29"/>
  <c r="U406" i="29"/>
  <c r="S406" i="29"/>
  <c r="P406" i="29"/>
  <c r="L406" i="29"/>
  <c r="U405" i="29"/>
  <c r="S405" i="29"/>
  <c r="P405" i="29"/>
  <c r="P404" i="29" s="1"/>
  <c r="L405" i="29"/>
  <c r="U404" i="29"/>
  <c r="T404" i="29"/>
  <c r="S404" i="29"/>
  <c r="R404" i="29"/>
  <c r="Q404" i="29"/>
  <c r="O404" i="29"/>
  <c r="N404" i="29"/>
  <c r="M404" i="29"/>
  <c r="K404" i="29"/>
  <c r="L404" i="29" s="1"/>
  <c r="J404" i="29"/>
  <c r="I404" i="29"/>
  <c r="H404" i="29"/>
  <c r="G404" i="29"/>
  <c r="U403" i="29"/>
  <c r="S403" i="29"/>
  <c r="P403" i="29"/>
  <c r="L403" i="29"/>
  <c r="U402" i="29"/>
  <c r="S402" i="29"/>
  <c r="P402" i="29"/>
  <c r="P401" i="29" s="1"/>
  <c r="P400" i="29" s="1"/>
  <c r="L402" i="29"/>
  <c r="U401" i="29"/>
  <c r="T401" i="29"/>
  <c r="T400" i="29" s="1"/>
  <c r="S401" i="29"/>
  <c r="S400" i="29" s="1"/>
  <c r="R401" i="29"/>
  <c r="R400" i="29" s="1"/>
  <c r="Q401" i="29"/>
  <c r="O401" i="29"/>
  <c r="O400" i="29" s="1"/>
  <c r="N401" i="29"/>
  <c r="N400" i="29" s="1"/>
  <c r="M401" i="29"/>
  <c r="K401" i="29"/>
  <c r="L401" i="29" s="1"/>
  <c r="J401" i="29"/>
  <c r="J400" i="29" s="1"/>
  <c r="I401" i="29"/>
  <c r="H401" i="29"/>
  <c r="H400" i="29" s="1"/>
  <c r="G401" i="29"/>
  <c r="G400" i="29" s="1"/>
  <c r="U400" i="29"/>
  <c r="Q400" i="29"/>
  <c r="M400" i="29"/>
  <c r="I400" i="29"/>
  <c r="L399" i="29"/>
  <c r="U398" i="29"/>
  <c r="T398" i="29"/>
  <c r="S398" i="29"/>
  <c r="R398" i="29"/>
  <c r="Q398" i="29"/>
  <c r="P398" i="29"/>
  <c r="O398" i="29"/>
  <c r="N398" i="29"/>
  <c r="M398" i="29"/>
  <c r="K398" i="29"/>
  <c r="J398" i="29"/>
  <c r="I398" i="29"/>
  <c r="L398" i="29" s="1"/>
  <c r="H398" i="29"/>
  <c r="G398" i="29"/>
  <c r="U397" i="29"/>
  <c r="S397" i="29"/>
  <c r="S396" i="29" s="1"/>
  <c r="P397" i="29"/>
  <c r="L397" i="29"/>
  <c r="U396" i="29"/>
  <c r="T396" i="29"/>
  <c r="R396" i="29"/>
  <c r="Q396" i="29"/>
  <c r="P396" i="29"/>
  <c r="O396" i="29"/>
  <c r="N396" i="29"/>
  <c r="M396" i="29"/>
  <c r="L396" i="29"/>
  <c r="K396" i="29"/>
  <c r="J396" i="29"/>
  <c r="I396" i="29"/>
  <c r="H396" i="29"/>
  <c r="G396" i="29"/>
  <c r="U395" i="29"/>
  <c r="S395" i="29"/>
  <c r="P395" i="29"/>
  <c r="L395" i="29"/>
  <c r="U394" i="29"/>
  <c r="S394" i="29"/>
  <c r="P394" i="29"/>
  <c r="P393" i="29" s="1"/>
  <c r="L394" i="29"/>
  <c r="U393" i="29"/>
  <c r="T393" i="29"/>
  <c r="S393" i="29"/>
  <c r="R393" i="29"/>
  <c r="Q393" i="29"/>
  <c r="O393" i="29"/>
  <c r="N393" i="29"/>
  <c r="M393" i="29"/>
  <c r="K393" i="29"/>
  <c r="L393" i="29" s="1"/>
  <c r="J393" i="29"/>
  <c r="I393" i="29"/>
  <c r="H393" i="29"/>
  <c r="G393" i="29"/>
  <c r="U392" i="29"/>
  <c r="S392" i="29"/>
  <c r="P392" i="29"/>
  <c r="L392" i="29"/>
  <c r="U391" i="29"/>
  <c r="S391" i="29"/>
  <c r="P391" i="29"/>
  <c r="L391" i="29"/>
  <c r="U390" i="29"/>
  <c r="S390" i="29"/>
  <c r="P390" i="29"/>
  <c r="L390" i="29"/>
  <c r="U389" i="29"/>
  <c r="S389" i="29"/>
  <c r="P389" i="29"/>
  <c r="L389" i="29"/>
  <c r="U388" i="29"/>
  <c r="S388" i="29"/>
  <c r="P388" i="29"/>
  <c r="P387" i="29" s="1"/>
  <c r="L388" i="29"/>
  <c r="U387" i="29"/>
  <c r="T387" i="29"/>
  <c r="S387" i="29"/>
  <c r="R387" i="29"/>
  <c r="Q387" i="29"/>
  <c r="O387" i="29"/>
  <c r="N387" i="29"/>
  <c r="M387" i="29"/>
  <c r="K387" i="29"/>
  <c r="L387" i="29" s="1"/>
  <c r="J387" i="29"/>
  <c r="I387" i="29"/>
  <c r="H387" i="29"/>
  <c r="G387" i="29"/>
  <c r="U386" i="29"/>
  <c r="S386" i="29"/>
  <c r="P386" i="29"/>
  <c r="P385" i="29" s="1"/>
  <c r="L386" i="29"/>
  <c r="U385" i="29"/>
  <c r="T385" i="29"/>
  <c r="S385" i="29"/>
  <c r="R385" i="29"/>
  <c r="Q385" i="29"/>
  <c r="O385" i="29"/>
  <c r="N385" i="29"/>
  <c r="M385" i="29"/>
  <c r="K385" i="29"/>
  <c r="J385" i="29"/>
  <c r="I385" i="29"/>
  <c r="L385" i="29" s="1"/>
  <c r="H385" i="29"/>
  <c r="G385" i="29"/>
  <c r="U384" i="29"/>
  <c r="S384" i="29"/>
  <c r="P384" i="29"/>
  <c r="L384" i="29"/>
  <c r="U383" i="29"/>
  <c r="S383" i="29"/>
  <c r="P383" i="29"/>
  <c r="L383" i="29"/>
  <c r="U382" i="29"/>
  <c r="S382" i="29"/>
  <c r="P382" i="29"/>
  <c r="L382" i="29"/>
  <c r="U381" i="29"/>
  <c r="S381" i="29"/>
  <c r="P381" i="29"/>
  <c r="L381" i="29"/>
  <c r="U380" i="29"/>
  <c r="S380" i="29"/>
  <c r="P380" i="29"/>
  <c r="L380" i="29"/>
  <c r="U379" i="29"/>
  <c r="S379" i="29"/>
  <c r="P379" i="29"/>
  <c r="L379" i="29"/>
  <c r="U378" i="29"/>
  <c r="S378" i="29"/>
  <c r="P378" i="29"/>
  <c r="L378" i="29"/>
  <c r="U377" i="29"/>
  <c r="S377" i="29"/>
  <c r="S376" i="29" s="1"/>
  <c r="P377" i="29"/>
  <c r="L377" i="29"/>
  <c r="U376" i="29"/>
  <c r="T376" i="29"/>
  <c r="R376" i="29"/>
  <c r="Q376" i="29"/>
  <c r="P376" i="29"/>
  <c r="O376" i="29"/>
  <c r="N376" i="29"/>
  <c r="M376" i="29"/>
  <c r="L376" i="29"/>
  <c r="K376" i="29"/>
  <c r="J376" i="29"/>
  <c r="I376" i="29"/>
  <c r="H376" i="29"/>
  <c r="G376" i="29"/>
  <c r="U375" i="29"/>
  <c r="S375" i="29"/>
  <c r="P375" i="29"/>
  <c r="L375" i="29"/>
  <c r="U374" i="29"/>
  <c r="S374" i="29"/>
  <c r="P374" i="29"/>
  <c r="L374" i="29"/>
  <c r="U373" i="29"/>
  <c r="S373" i="29"/>
  <c r="P373" i="29"/>
  <c r="P372" i="29" s="1"/>
  <c r="L373" i="29"/>
  <c r="U372" i="29"/>
  <c r="T372" i="29"/>
  <c r="S372" i="29"/>
  <c r="R372" i="29"/>
  <c r="Q372" i="29"/>
  <c r="O372" i="29"/>
  <c r="N372" i="29"/>
  <c r="M372" i="29"/>
  <c r="K372" i="29"/>
  <c r="L372" i="29" s="1"/>
  <c r="J372" i="29"/>
  <c r="I372" i="29"/>
  <c r="H372" i="29"/>
  <c r="G372" i="29"/>
  <c r="U371" i="29"/>
  <c r="S371" i="29"/>
  <c r="P371" i="29"/>
  <c r="L371" i="29"/>
  <c r="J371" i="29"/>
  <c r="U370" i="29"/>
  <c r="S370" i="29"/>
  <c r="P370" i="29"/>
  <c r="P367" i="29" s="1"/>
  <c r="L370" i="29"/>
  <c r="J370" i="29"/>
  <c r="U369" i="29"/>
  <c r="S369" i="29"/>
  <c r="S367" i="29" s="1"/>
  <c r="P369" i="29"/>
  <c r="L369" i="29"/>
  <c r="J369" i="29"/>
  <c r="U368" i="29"/>
  <c r="U367" i="29" s="1"/>
  <c r="S368" i="29"/>
  <c r="P368" i="29"/>
  <c r="L368" i="29"/>
  <c r="J368" i="29"/>
  <c r="T367" i="29"/>
  <c r="R367" i="29"/>
  <c r="Q367" i="29"/>
  <c r="O367" i="29"/>
  <c r="N367" i="29"/>
  <c r="M367" i="29"/>
  <c r="K367" i="29"/>
  <c r="L367" i="29" s="1"/>
  <c r="J367" i="29"/>
  <c r="I367" i="29"/>
  <c r="H367" i="29"/>
  <c r="G367" i="29"/>
  <c r="U366" i="29"/>
  <c r="U363" i="29" s="1"/>
  <c r="S366" i="29"/>
  <c r="P366" i="29"/>
  <c r="L366" i="29"/>
  <c r="J366" i="29"/>
  <c r="J363" i="29" s="1"/>
  <c r="U365" i="29"/>
  <c r="S365" i="29"/>
  <c r="P365" i="29"/>
  <c r="L365" i="29"/>
  <c r="J365" i="29"/>
  <c r="U364" i="29"/>
  <c r="S364" i="29"/>
  <c r="Q364" i="29"/>
  <c r="Q363" i="29" s="1"/>
  <c r="P364" i="29"/>
  <c r="L364" i="29"/>
  <c r="M364" i="29" s="1"/>
  <c r="J364" i="29"/>
  <c r="T363" i="29"/>
  <c r="S363" i="29"/>
  <c r="R363" i="29"/>
  <c r="P363" i="29"/>
  <c r="O363" i="29"/>
  <c r="K363" i="29"/>
  <c r="L363" i="29" s="1"/>
  <c r="I363" i="29"/>
  <c r="H363" i="29"/>
  <c r="G363" i="29"/>
  <c r="U362" i="29"/>
  <c r="S362" i="29"/>
  <c r="P362" i="29"/>
  <c r="L362" i="29"/>
  <c r="J362" i="29"/>
  <c r="U361" i="29"/>
  <c r="T361" i="29"/>
  <c r="S361" i="29"/>
  <c r="R361" i="29"/>
  <c r="Q361" i="29"/>
  <c r="P361" i="29"/>
  <c r="O361" i="29"/>
  <c r="N361" i="29"/>
  <c r="M361" i="29"/>
  <c r="K361" i="29"/>
  <c r="L361" i="29" s="1"/>
  <c r="J361" i="29"/>
  <c r="I361" i="29"/>
  <c r="H361" i="29"/>
  <c r="G361" i="29"/>
  <c r="U360" i="29"/>
  <c r="S360" i="29"/>
  <c r="P360" i="29"/>
  <c r="L360" i="29"/>
  <c r="J360" i="29"/>
  <c r="U359" i="29"/>
  <c r="S359" i="29"/>
  <c r="P359" i="29"/>
  <c r="P357" i="29" s="1"/>
  <c r="L359" i="29"/>
  <c r="J359" i="29"/>
  <c r="U358" i="29"/>
  <c r="S358" i="29"/>
  <c r="S357" i="29" s="1"/>
  <c r="P358" i="29"/>
  <c r="L358" i="29"/>
  <c r="J358" i="29"/>
  <c r="U357" i="29"/>
  <c r="T357" i="29"/>
  <c r="R357" i="29"/>
  <c r="R356" i="29" s="1"/>
  <c r="Q357" i="29"/>
  <c r="O357" i="29"/>
  <c r="O356" i="29" s="1"/>
  <c r="O355" i="29" s="1"/>
  <c r="N357" i="29"/>
  <c r="M357" i="29"/>
  <c r="K357" i="29"/>
  <c r="K356" i="29" s="1"/>
  <c r="J357" i="29"/>
  <c r="I357" i="29"/>
  <c r="I356" i="29" s="1"/>
  <c r="H357" i="29"/>
  <c r="G357" i="29"/>
  <c r="G356" i="29" s="1"/>
  <c r="T356" i="29"/>
  <c r="H356" i="29"/>
  <c r="H355" i="29" s="1"/>
  <c r="U354" i="29"/>
  <c r="S354" i="29"/>
  <c r="P354" i="29"/>
  <c r="P353" i="29" s="1"/>
  <c r="P352" i="29" s="1"/>
  <c r="L354" i="29"/>
  <c r="U353" i="29"/>
  <c r="T353" i="29"/>
  <c r="T352" i="29" s="1"/>
  <c r="S353" i="29"/>
  <c r="S352" i="29" s="1"/>
  <c r="R353" i="29"/>
  <c r="R352" i="29" s="1"/>
  <c r="Q353" i="29"/>
  <c r="O353" i="29"/>
  <c r="O352" i="29" s="1"/>
  <c r="N353" i="29"/>
  <c r="N352" i="29" s="1"/>
  <c r="M353" i="29"/>
  <c r="K353" i="29"/>
  <c r="L353" i="29" s="1"/>
  <c r="J353" i="29"/>
  <c r="J352" i="29" s="1"/>
  <c r="I353" i="29"/>
  <c r="H353" i="29"/>
  <c r="H352" i="29" s="1"/>
  <c r="G353" i="29"/>
  <c r="G352" i="29" s="1"/>
  <c r="U352" i="29"/>
  <c r="Q352" i="29"/>
  <c r="M352" i="29"/>
  <c r="I352" i="29"/>
  <c r="U351" i="29"/>
  <c r="S351" i="29"/>
  <c r="S350" i="29" s="1"/>
  <c r="S349" i="29" s="1"/>
  <c r="P351" i="29"/>
  <c r="L351" i="29"/>
  <c r="U350" i="29"/>
  <c r="U349" i="29" s="1"/>
  <c r="T350" i="29"/>
  <c r="T349" i="29" s="1"/>
  <c r="R350" i="29"/>
  <c r="R349" i="29" s="1"/>
  <c r="Q350" i="29"/>
  <c r="Q349" i="29" s="1"/>
  <c r="P350" i="29"/>
  <c r="P349" i="29" s="1"/>
  <c r="O350" i="29"/>
  <c r="N350" i="29"/>
  <c r="N349" i="29" s="1"/>
  <c r="M350" i="29"/>
  <c r="M349" i="29" s="1"/>
  <c r="L350" i="29"/>
  <c r="K350" i="29"/>
  <c r="J350" i="29"/>
  <c r="J349" i="29" s="1"/>
  <c r="I350" i="29"/>
  <c r="I349" i="29" s="1"/>
  <c r="L349" i="29" s="1"/>
  <c r="H350" i="29"/>
  <c r="H349" i="29" s="1"/>
  <c r="G350" i="29"/>
  <c r="O349" i="29"/>
  <c r="K349" i="29"/>
  <c r="G349" i="29"/>
  <c r="L348" i="29"/>
  <c r="U347" i="29"/>
  <c r="T347" i="29"/>
  <c r="S347" i="29"/>
  <c r="R347" i="29"/>
  <c r="Q347" i="29"/>
  <c r="P347" i="29"/>
  <c r="O347" i="29"/>
  <c r="N347" i="29"/>
  <c r="M347" i="29"/>
  <c r="K347" i="29"/>
  <c r="L347" i="29" s="1"/>
  <c r="J347" i="29"/>
  <c r="I347" i="29"/>
  <c r="H347" i="29"/>
  <c r="G347" i="29"/>
  <c r="U346" i="29"/>
  <c r="S346" i="29"/>
  <c r="P346" i="29"/>
  <c r="P345" i="29" s="1"/>
  <c r="P342" i="29" s="1"/>
  <c r="L346" i="29"/>
  <c r="U345" i="29"/>
  <c r="T345" i="29"/>
  <c r="S345" i="29"/>
  <c r="R345" i="29"/>
  <c r="Q345" i="29"/>
  <c r="O345" i="29"/>
  <c r="N345" i="29"/>
  <c r="M345" i="29"/>
  <c r="K345" i="29"/>
  <c r="L345" i="29" s="1"/>
  <c r="J345" i="29"/>
  <c r="I345" i="29"/>
  <c r="H345" i="29"/>
  <c r="G345" i="29"/>
  <c r="U344" i="29"/>
  <c r="S344" i="29"/>
  <c r="P344" i="29"/>
  <c r="P343" i="29" s="1"/>
  <c r="L344" i="29"/>
  <c r="U343" i="29"/>
  <c r="U342" i="29" s="1"/>
  <c r="T343" i="29"/>
  <c r="S343" i="29"/>
  <c r="S342" i="29" s="1"/>
  <c r="R343" i="29"/>
  <c r="R342" i="29" s="1"/>
  <c r="Q343" i="29"/>
  <c r="Q342" i="29" s="1"/>
  <c r="O343" i="29"/>
  <c r="O342" i="29" s="1"/>
  <c r="N343" i="29"/>
  <c r="N342" i="29" s="1"/>
  <c r="M343" i="29"/>
  <c r="M342" i="29" s="1"/>
  <c r="K343" i="29"/>
  <c r="K342" i="29" s="1"/>
  <c r="J343" i="29"/>
  <c r="J342" i="29" s="1"/>
  <c r="I343" i="29"/>
  <c r="I342" i="29" s="1"/>
  <c r="L342" i="29" s="1"/>
  <c r="H343" i="29"/>
  <c r="G343" i="29"/>
  <c r="G342" i="29" s="1"/>
  <c r="T342" i="29"/>
  <c r="H342" i="29"/>
  <c r="U341" i="29"/>
  <c r="S341" i="29"/>
  <c r="P341" i="29"/>
  <c r="P340" i="29" s="1"/>
  <c r="P339" i="29" s="1"/>
  <c r="L341" i="29"/>
  <c r="U340" i="29"/>
  <c r="U339" i="29" s="1"/>
  <c r="T340" i="29"/>
  <c r="T339" i="29" s="1"/>
  <c r="S340" i="29"/>
  <c r="S339" i="29" s="1"/>
  <c r="R340" i="29"/>
  <c r="Q340" i="29"/>
  <c r="Q339" i="29" s="1"/>
  <c r="O340" i="29"/>
  <c r="O339" i="29" s="1"/>
  <c r="N340" i="29"/>
  <c r="M340" i="29"/>
  <c r="M339" i="29" s="1"/>
  <c r="K340" i="29"/>
  <c r="J340" i="29"/>
  <c r="I340" i="29"/>
  <c r="I339" i="29" s="1"/>
  <c r="H340" i="29"/>
  <c r="H339" i="29" s="1"/>
  <c r="G340" i="29"/>
  <c r="G339" i="29" s="1"/>
  <c r="R339" i="29"/>
  <c r="N339" i="29"/>
  <c r="J339" i="29"/>
  <c r="U338" i="29"/>
  <c r="S338" i="29"/>
  <c r="P338" i="29"/>
  <c r="P337" i="29" s="1"/>
  <c r="L338" i="29"/>
  <c r="U337" i="29"/>
  <c r="T337" i="29"/>
  <c r="S337" i="29"/>
  <c r="R337" i="29"/>
  <c r="Q337" i="29"/>
  <c r="O337" i="29"/>
  <c r="N337" i="29"/>
  <c r="M337" i="29"/>
  <c r="K337" i="29"/>
  <c r="J337" i="29"/>
  <c r="I337" i="29"/>
  <c r="L337" i="29" s="1"/>
  <c r="H337" i="29"/>
  <c r="G337" i="29"/>
  <c r="U336" i="29"/>
  <c r="S336" i="29"/>
  <c r="S335" i="29" s="1"/>
  <c r="P336" i="29"/>
  <c r="L336" i="29"/>
  <c r="U335" i="29"/>
  <c r="T335" i="29"/>
  <c r="R335" i="29"/>
  <c r="Q335" i="29"/>
  <c r="P335" i="29"/>
  <c r="O335" i="29"/>
  <c r="N335" i="29"/>
  <c r="M335" i="29"/>
  <c r="L335" i="29"/>
  <c r="K335" i="29"/>
  <c r="J335" i="29"/>
  <c r="I335" i="29"/>
  <c r="H335" i="29"/>
  <c r="G335" i="29"/>
  <c r="U334" i="29"/>
  <c r="S334" i="29"/>
  <c r="P334" i="29"/>
  <c r="P333" i="29" s="1"/>
  <c r="P332" i="29" s="1"/>
  <c r="L334" i="29"/>
  <c r="U333" i="29"/>
  <c r="T333" i="29"/>
  <c r="T332" i="29" s="1"/>
  <c r="S333" i="29"/>
  <c r="S332" i="29" s="1"/>
  <c r="R333" i="29"/>
  <c r="Q333" i="29"/>
  <c r="O333" i="29"/>
  <c r="O332" i="29" s="1"/>
  <c r="N333" i="29"/>
  <c r="M333" i="29"/>
  <c r="K333" i="29"/>
  <c r="J333" i="29"/>
  <c r="I333" i="29"/>
  <c r="I332" i="29" s="1"/>
  <c r="H333" i="29"/>
  <c r="G333" i="29"/>
  <c r="G332" i="29" s="1"/>
  <c r="R332" i="29"/>
  <c r="N332" i="29"/>
  <c r="J332" i="29"/>
  <c r="U331" i="29"/>
  <c r="S331" i="29"/>
  <c r="P331" i="29"/>
  <c r="P330" i="29" s="1"/>
  <c r="L331" i="29"/>
  <c r="U330" i="29"/>
  <c r="T330" i="29"/>
  <c r="S330" i="29"/>
  <c r="R330" i="29"/>
  <c r="Q330" i="29"/>
  <c r="O330" i="29"/>
  <c r="N330" i="29"/>
  <c r="M330" i="29"/>
  <c r="K330" i="29"/>
  <c r="J330" i="29"/>
  <c r="I330" i="29"/>
  <c r="L330" i="29" s="1"/>
  <c r="H330" i="29"/>
  <c r="G330" i="29"/>
  <c r="U329" i="29"/>
  <c r="S329" i="29"/>
  <c r="S328" i="29" s="1"/>
  <c r="P329" i="29"/>
  <c r="L329" i="29"/>
  <c r="U328" i="29"/>
  <c r="T328" i="29"/>
  <c r="R328" i="29"/>
  <c r="Q328" i="29"/>
  <c r="P328" i="29"/>
  <c r="O328" i="29"/>
  <c r="N328" i="29"/>
  <c r="M328" i="29"/>
  <c r="L328" i="29"/>
  <c r="K328" i="29"/>
  <c r="J328" i="29"/>
  <c r="I328" i="29"/>
  <c r="H328" i="29"/>
  <c r="G328" i="29"/>
  <c r="L327" i="29"/>
  <c r="U326" i="29"/>
  <c r="S326" i="29"/>
  <c r="P326" i="29"/>
  <c r="L326" i="29"/>
  <c r="U325" i="29"/>
  <c r="S325" i="29"/>
  <c r="S324" i="29" s="1"/>
  <c r="P325" i="29"/>
  <c r="L325" i="29"/>
  <c r="U324" i="29"/>
  <c r="T324" i="29"/>
  <c r="R324" i="29"/>
  <c r="Q324" i="29"/>
  <c r="P324" i="29"/>
  <c r="O324" i="29"/>
  <c r="N324" i="29"/>
  <c r="M324" i="29"/>
  <c r="L324" i="29"/>
  <c r="K324" i="29"/>
  <c r="J324" i="29"/>
  <c r="I324" i="29"/>
  <c r="H324" i="29"/>
  <c r="G324" i="29"/>
  <c r="U323" i="29"/>
  <c r="S323" i="29"/>
  <c r="P323" i="29"/>
  <c r="P322" i="29" s="1"/>
  <c r="L323" i="29"/>
  <c r="U322" i="29"/>
  <c r="T322" i="29"/>
  <c r="S322" i="29"/>
  <c r="R322" i="29"/>
  <c r="Q322" i="29"/>
  <c r="O322" i="29"/>
  <c r="N322" i="29"/>
  <c r="M322" i="29"/>
  <c r="K322" i="29"/>
  <c r="L322" i="29" s="1"/>
  <c r="J322" i="29"/>
  <c r="I322" i="29"/>
  <c r="H322" i="29"/>
  <c r="G322" i="29"/>
  <c r="U321" i="29"/>
  <c r="S321" i="29"/>
  <c r="P321" i="29"/>
  <c r="L321" i="29"/>
  <c r="U320" i="29"/>
  <c r="S320" i="29"/>
  <c r="P320" i="29"/>
  <c r="L320" i="29"/>
  <c r="U319" i="29"/>
  <c r="S319" i="29"/>
  <c r="P319" i="29"/>
  <c r="P318" i="29" s="1"/>
  <c r="P317" i="29" s="1"/>
  <c r="L319" i="29"/>
  <c r="U318" i="29"/>
  <c r="T318" i="29"/>
  <c r="S318" i="29"/>
  <c r="S317" i="29" s="1"/>
  <c r="R318" i="29"/>
  <c r="R317" i="29" s="1"/>
  <c r="Q318" i="29"/>
  <c r="O318" i="29"/>
  <c r="O317" i="29" s="1"/>
  <c r="N318" i="29"/>
  <c r="N317" i="29" s="1"/>
  <c r="M318" i="29"/>
  <c r="K318" i="29"/>
  <c r="L318" i="29" s="1"/>
  <c r="J318" i="29"/>
  <c r="J317" i="29" s="1"/>
  <c r="I318" i="29"/>
  <c r="H318" i="29"/>
  <c r="G318" i="29"/>
  <c r="U317" i="29"/>
  <c r="Q317" i="29"/>
  <c r="M317" i="29"/>
  <c r="U316" i="29"/>
  <c r="S316" i="29"/>
  <c r="S315" i="29" s="1"/>
  <c r="P316" i="29"/>
  <c r="L316" i="29"/>
  <c r="U315" i="29"/>
  <c r="T315" i="29"/>
  <c r="R315" i="29"/>
  <c r="Q315" i="29"/>
  <c r="P315" i="29"/>
  <c r="O315" i="29"/>
  <c r="N315" i="29"/>
  <c r="M315" i="29"/>
  <c r="L315" i="29"/>
  <c r="K315" i="29"/>
  <c r="J315" i="29"/>
  <c r="I315" i="29"/>
  <c r="H315" i="29"/>
  <c r="G315" i="29"/>
  <c r="U314" i="29"/>
  <c r="S314" i="29"/>
  <c r="P314" i="29"/>
  <c r="P313" i="29" s="1"/>
  <c r="P312" i="29" s="1"/>
  <c r="L314" i="29"/>
  <c r="U313" i="29"/>
  <c r="U312" i="29" s="1"/>
  <c r="T313" i="29"/>
  <c r="S313" i="29"/>
  <c r="R313" i="29"/>
  <c r="Q313" i="29"/>
  <c r="Q312" i="29" s="1"/>
  <c r="O313" i="29"/>
  <c r="O312" i="29" s="1"/>
  <c r="N313" i="29"/>
  <c r="M313" i="29"/>
  <c r="M312" i="29" s="1"/>
  <c r="K313" i="29"/>
  <c r="J313" i="29"/>
  <c r="I313" i="29"/>
  <c r="I312" i="29" s="1"/>
  <c r="H313" i="29"/>
  <c r="H312" i="29" s="1"/>
  <c r="G313" i="29"/>
  <c r="G312" i="29" s="1"/>
  <c r="R312" i="29"/>
  <c r="N312" i="29"/>
  <c r="J312" i="29"/>
  <c r="U311" i="29"/>
  <c r="S311" i="29"/>
  <c r="P311" i="29"/>
  <c r="P310" i="29" s="1"/>
  <c r="L311" i="29"/>
  <c r="U310" i="29"/>
  <c r="U309" i="29" s="1"/>
  <c r="T310" i="29"/>
  <c r="S310" i="29"/>
  <c r="S309" i="29" s="1"/>
  <c r="R310" i="29"/>
  <c r="R309" i="29" s="1"/>
  <c r="Q310" i="29"/>
  <c r="Q309" i="29" s="1"/>
  <c r="O310" i="29"/>
  <c r="O309" i="29" s="1"/>
  <c r="N310" i="29"/>
  <c r="N309" i="29" s="1"/>
  <c r="M310" i="29"/>
  <c r="M309" i="29" s="1"/>
  <c r="K310" i="29"/>
  <c r="K309" i="29" s="1"/>
  <c r="J310" i="29"/>
  <c r="J309" i="29" s="1"/>
  <c r="I310" i="29"/>
  <c r="H310" i="29"/>
  <c r="G310" i="29"/>
  <c r="G309" i="29" s="1"/>
  <c r="T309" i="29"/>
  <c r="P309" i="29"/>
  <c r="H309" i="29"/>
  <c r="U308" i="29"/>
  <c r="S308" i="29"/>
  <c r="P308" i="29"/>
  <c r="P307" i="29" s="1"/>
  <c r="L308" i="29"/>
  <c r="U307" i="29"/>
  <c r="T307" i="29"/>
  <c r="S307" i="29"/>
  <c r="R307" i="29"/>
  <c r="Q307" i="29"/>
  <c r="O307" i="29"/>
  <c r="N307" i="29"/>
  <c r="M307" i="29"/>
  <c r="K307" i="29"/>
  <c r="L307" i="29" s="1"/>
  <c r="J307" i="29"/>
  <c r="I307" i="29"/>
  <c r="H307" i="29"/>
  <c r="G307" i="29"/>
  <c r="U306" i="29"/>
  <c r="S306" i="29"/>
  <c r="P306" i="29"/>
  <c r="L306" i="29"/>
  <c r="U305" i="29"/>
  <c r="S305" i="29"/>
  <c r="P305" i="29"/>
  <c r="P304" i="29" s="1"/>
  <c r="L305" i="29"/>
  <c r="U304" i="29"/>
  <c r="T304" i="29"/>
  <c r="S304" i="29"/>
  <c r="R304" i="29"/>
  <c r="Q304" i="29"/>
  <c r="O304" i="29"/>
  <c r="N304" i="29"/>
  <c r="M304" i="29"/>
  <c r="K304" i="29"/>
  <c r="L304" i="29" s="1"/>
  <c r="J304" i="29"/>
  <c r="J296" i="29" s="1"/>
  <c r="I304" i="29"/>
  <c r="H304" i="29"/>
  <c r="G304" i="29"/>
  <c r="U303" i="29"/>
  <c r="S303" i="29"/>
  <c r="P303" i="29"/>
  <c r="P302" i="29" s="1"/>
  <c r="L303" i="29"/>
  <c r="U302" i="29"/>
  <c r="T302" i="29"/>
  <c r="S302" i="29"/>
  <c r="R302" i="29"/>
  <c r="Q302" i="29"/>
  <c r="O302" i="29"/>
  <c r="N302" i="29"/>
  <c r="M302" i="29"/>
  <c r="K302" i="29"/>
  <c r="J302" i="29"/>
  <c r="I302" i="29"/>
  <c r="L302" i="29" s="1"/>
  <c r="H302" i="29"/>
  <c r="G302" i="29"/>
  <c r="U301" i="29"/>
  <c r="S301" i="29"/>
  <c r="P301" i="29"/>
  <c r="L301" i="29"/>
  <c r="U300" i="29"/>
  <c r="S300" i="29"/>
  <c r="S299" i="29" s="1"/>
  <c r="P300" i="29"/>
  <c r="L300" i="29"/>
  <c r="U299" i="29"/>
  <c r="T299" i="29"/>
  <c r="R299" i="29"/>
  <c r="Q299" i="29"/>
  <c r="P299" i="29"/>
  <c r="O299" i="29"/>
  <c r="N299" i="29"/>
  <c r="M299" i="29"/>
  <c r="L299" i="29"/>
  <c r="K299" i="29"/>
  <c r="J299" i="29"/>
  <c r="I299" i="29"/>
  <c r="H299" i="29"/>
  <c r="G299" i="29"/>
  <c r="U298" i="29"/>
  <c r="S298" i="29"/>
  <c r="P298" i="29"/>
  <c r="P297" i="29" s="1"/>
  <c r="L298" i="29"/>
  <c r="U297" i="29"/>
  <c r="T297" i="29"/>
  <c r="T296" i="29" s="1"/>
  <c r="S297" i="29"/>
  <c r="R297" i="29"/>
  <c r="Q297" i="29"/>
  <c r="O297" i="29"/>
  <c r="O296" i="29" s="1"/>
  <c r="N297" i="29"/>
  <c r="M297" i="29"/>
  <c r="K297" i="29"/>
  <c r="J297" i="29"/>
  <c r="I297" i="29"/>
  <c r="I296" i="29" s="1"/>
  <c r="H297" i="29"/>
  <c r="G297" i="29"/>
  <c r="G296" i="29" s="1"/>
  <c r="R296" i="29"/>
  <c r="N296" i="29"/>
  <c r="U295" i="29"/>
  <c r="S295" i="29"/>
  <c r="P295" i="29"/>
  <c r="P294" i="29" s="1"/>
  <c r="L295" i="29"/>
  <c r="U294" i="29"/>
  <c r="T294" i="29"/>
  <c r="S294" i="29"/>
  <c r="R294" i="29"/>
  <c r="Q294" i="29"/>
  <c r="O294" i="29"/>
  <c r="N294" i="29"/>
  <c r="M294" i="29"/>
  <c r="K294" i="29"/>
  <c r="J294" i="29"/>
  <c r="I294" i="29"/>
  <c r="L294" i="29" s="1"/>
  <c r="H294" i="29"/>
  <c r="G294" i="29"/>
  <c r="U293" i="29"/>
  <c r="S293" i="29"/>
  <c r="P293" i="29"/>
  <c r="L293" i="29"/>
  <c r="U292" i="29"/>
  <c r="S292" i="29"/>
  <c r="S291" i="29" s="1"/>
  <c r="S290" i="29" s="1"/>
  <c r="P292" i="29"/>
  <c r="L292" i="29"/>
  <c r="U291" i="29"/>
  <c r="U290" i="29" s="1"/>
  <c r="T291" i="29"/>
  <c r="T290" i="29" s="1"/>
  <c r="R291" i="29"/>
  <c r="R290" i="29" s="1"/>
  <c r="Q291" i="29"/>
  <c r="Q290" i="29" s="1"/>
  <c r="P291" i="29"/>
  <c r="O291" i="29"/>
  <c r="N291" i="29"/>
  <c r="N290" i="29" s="1"/>
  <c r="M291" i="29"/>
  <c r="M290" i="29" s="1"/>
  <c r="L291" i="29"/>
  <c r="K291" i="29"/>
  <c r="J291" i="29"/>
  <c r="J290" i="29" s="1"/>
  <c r="I291" i="29"/>
  <c r="H291" i="29"/>
  <c r="G291" i="29"/>
  <c r="P290" i="29"/>
  <c r="O290" i="29"/>
  <c r="K290" i="29"/>
  <c r="H290" i="29"/>
  <c r="G290" i="29"/>
  <c r="U289" i="29"/>
  <c r="S289" i="29"/>
  <c r="P289" i="29"/>
  <c r="P288" i="29" s="1"/>
  <c r="L289" i="29"/>
  <c r="U288" i="29"/>
  <c r="T288" i="29"/>
  <c r="S288" i="29"/>
  <c r="R288" i="29"/>
  <c r="Q288" i="29"/>
  <c r="O288" i="29"/>
  <c r="N288" i="29"/>
  <c r="N276" i="29" s="1"/>
  <c r="M288" i="29"/>
  <c r="K288" i="29"/>
  <c r="L288" i="29" s="1"/>
  <c r="J288" i="29"/>
  <c r="I288" i="29"/>
  <c r="H288" i="29"/>
  <c r="G288" i="29"/>
  <c r="U287" i="29"/>
  <c r="S287" i="29"/>
  <c r="P287" i="29"/>
  <c r="P286" i="29" s="1"/>
  <c r="L287" i="29"/>
  <c r="U286" i="29"/>
  <c r="T286" i="29"/>
  <c r="S286" i="29"/>
  <c r="R286" i="29"/>
  <c r="Q286" i="29"/>
  <c r="O286" i="29"/>
  <c r="N286" i="29"/>
  <c r="M286" i="29"/>
  <c r="K286" i="29"/>
  <c r="J286" i="29"/>
  <c r="J276" i="29" s="1"/>
  <c r="I286" i="29"/>
  <c r="L286" i="29" s="1"/>
  <c r="H286" i="29"/>
  <c r="G286" i="29"/>
  <c r="U285" i="29"/>
  <c r="S285" i="29"/>
  <c r="P285" i="29"/>
  <c r="L285" i="29"/>
  <c r="U284" i="29"/>
  <c r="S284" i="29"/>
  <c r="S283" i="29" s="1"/>
  <c r="P284" i="29"/>
  <c r="L284" i="29"/>
  <c r="U283" i="29"/>
  <c r="U276" i="29" s="1"/>
  <c r="T283" i="29"/>
  <c r="R283" i="29"/>
  <c r="Q283" i="29"/>
  <c r="P283" i="29"/>
  <c r="O283" i="29"/>
  <c r="N283" i="29"/>
  <c r="M283" i="29"/>
  <c r="M276" i="29" s="1"/>
  <c r="L283" i="29"/>
  <c r="K283" i="29"/>
  <c r="J283" i="29"/>
  <c r="I283" i="29"/>
  <c r="H283" i="29"/>
  <c r="G283" i="29"/>
  <c r="U282" i="29"/>
  <c r="S282" i="29"/>
  <c r="P282" i="29"/>
  <c r="L282" i="29"/>
  <c r="U281" i="29"/>
  <c r="S281" i="29"/>
  <c r="P281" i="29"/>
  <c r="L281" i="29"/>
  <c r="U280" i="29"/>
  <c r="S280" i="29"/>
  <c r="P280" i="29"/>
  <c r="P279" i="29" s="1"/>
  <c r="L280" i="29"/>
  <c r="U279" i="29"/>
  <c r="T279" i="29"/>
  <c r="S279" i="29"/>
  <c r="R279" i="29"/>
  <c r="Q279" i="29"/>
  <c r="O279" i="29"/>
  <c r="N279" i="29"/>
  <c r="M279" i="29"/>
  <c r="K279" i="29"/>
  <c r="L279" i="29" s="1"/>
  <c r="J279" i="29"/>
  <c r="I279" i="29"/>
  <c r="H279" i="29"/>
  <c r="G279" i="29"/>
  <c r="U278" i="29"/>
  <c r="S278" i="29"/>
  <c r="P278" i="29"/>
  <c r="P277" i="29" s="1"/>
  <c r="L278" i="29"/>
  <c r="U277" i="29"/>
  <c r="T277" i="29"/>
  <c r="S277" i="29"/>
  <c r="R277" i="29"/>
  <c r="R276" i="29" s="1"/>
  <c r="Q277" i="29"/>
  <c r="O277" i="29"/>
  <c r="N277" i="29"/>
  <c r="M277" i="29"/>
  <c r="K277" i="29"/>
  <c r="J277" i="29"/>
  <c r="I277" i="29"/>
  <c r="H277" i="29"/>
  <c r="H276" i="29" s="1"/>
  <c r="G277" i="29"/>
  <c r="Q276" i="29"/>
  <c r="I276" i="29"/>
  <c r="U275" i="29"/>
  <c r="S275" i="29"/>
  <c r="S274" i="29" s="1"/>
  <c r="P275" i="29"/>
  <c r="L275" i="29"/>
  <c r="U274" i="29"/>
  <c r="T274" i="29"/>
  <c r="R274" i="29"/>
  <c r="Q274" i="29"/>
  <c r="P274" i="29"/>
  <c r="O274" i="29"/>
  <c r="N274" i="29"/>
  <c r="M274" i="29"/>
  <c r="K274" i="29"/>
  <c r="J274" i="29"/>
  <c r="I274" i="29"/>
  <c r="L274" i="29" s="1"/>
  <c r="H274" i="29"/>
  <c r="G274" i="29"/>
  <c r="U273" i="29"/>
  <c r="S273" i="29"/>
  <c r="P273" i="29"/>
  <c r="L273" i="29"/>
  <c r="U272" i="29"/>
  <c r="S272" i="29"/>
  <c r="S271" i="29" s="1"/>
  <c r="P272" i="29"/>
  <c r="L272" i="29"/>
  <c r="U271" i="29"/>
  <c r="T271" i="29"/>
  <c r="T266" i="29" s="1"/>
  <c r="R271" i="29"/>
  <c r="Q271" i="29"/>
  <c r="P271" i="29"/>
  <c r="O271" i="29"/>
  <c r="N271" i="29"/>
  <c r="M271" i="29"/>
  <c r="L271" i="29"/>
  <c r="K271" i="29"/>
  <c r="J271" i="29"/>
  <c r="I271" i="29"/>
  <c r="H271" i="29"/>
  <c r="H266" i="29" s="1"/>
  <c r="G271" i="29"/>
  <c r="U270" i="29"/>
  <c r="S270" i="29"/>
  <c r="P270" i="29"/>
  <c r="P269" i="29" s="1"/>
  <c r="L270" i="29"/>
  <c r="U269" i="29"/>
  <c r="T269" i="29"/>
  <c r="S269" i="29"/>
  <c r="R269" i="29"/>
  <c r="Q269" i="29"/>
  <c r="O269" i="29"/>
  <c r="N269" i="29"/>
  <c r="M269" i="29"/>
  <c r="K269" i="29"/>
  <c r="L269" i="29" s="1"/>
  <c r="J269" i="29"/>
  <c r="I269" i="29"/>
  <c r="H269" i="29"/>
  <c r="G269" i="29"/>
  <c r="U268" i="29"/>
  <c r="S268" i="29"/>
  <c r="P268" i="29"/>
  <c r="P267" i="29" s="1"/>
  <c r="P266" i="29" s="1"/>
  <c r="L268" i="29"/>
  <c r="U267" i="29"/>
  <c r="T267" i="29"/>
  <c r="S267" i="29"/>
  <c r="R267" i="29"/>
  <c r="Q267" i="29"/>
  <c r="Q266" i="29" s="1"/>
  <c r="O267" i="29"/>
  <c r="O266" i="29" s="1"/>
  <c r="N267" i="29"/>
  <c r="M267" i="29"/>
  <c r="K267" i="29"/>
  <c r="J267" i="29"/>
  <c r="J266" i="29" s="1"/>
  <c r="I267" i="29"/>
  <c r="L267" i="29" s="1"/>
  <c r="H267" i="29"/>
  <c r="G267" i="29"/>
  <c r="U266" i="29"/>
  <c r="M266" i="29"/>
  <c r="U265" i="29"/>
  <c r="S265" i="29"/>
  <c r="P265" i="29"/>
  <c r="L265" i="29"/>
  <c r="U264" i="29"/>
  <c r="S264" i="29"/>
  <c r="S263" i="29" s="1"/>
  <c r="S251" i="29" s="1"/>
  <c r="P264" i="29"/>
  <c r="L264" i="29"/>
  <c r="U263" i="29"/>
  <c r="T263" i="29"/>
  <c r="R263" i="29"/>
  <c r="Q263" i="29"/>
  <c r="P263" i="29"/>
  <c r="O263" i="29"/>
  <c r="N263" i="29"/>
  <c r="M263" i="29"/>
  <c r="L263" i="29"/>
  <c r="K263" i="29"/>
  <c r="J263" i="29"/>
  <c r="I263" i="29"/>
  <c r="H263" i="29"/>
  <c r="G263" i="29"/>
  <c r="U262" i="29"/>
  <c r="S262" i="29"/>
  <c r="P262" i="29"/>
  <c r="L262" i="29"/>
  <c r="U261" i="29"/>
  <c r="S261" i="29"/>
  <c r="P261" i="29"/>
  <c r="L261" i="29"/>
  <c r="U260" i="29"/>
  <c r="S260" i="29"/>
  <c r="P260" i="29"/>
  <c r="L260" i="29"/>
  <c r="U259" i="29"/>
  <c r="S259" i="29"/>
  <c r="P259" i="29"/>
  <c r="P258" i="29" s="1"/>
  <c r="L259" i="29"/>
  <c r="U258" i="29"/>
  <c r="T258" i="29"/>
  <c r="S258" i="29"/>
  <c r="R258" i="29"/>
  <c r="Q258" i="29"/>
  <c r="O258" i="29"/>
  <c r="N258" i="29"/>
  <c r="M258" i="29"/>
  <c r="K258" i="29"/>
  <c r="L258" i="29" s="1"/>
  <c r="J258" i="29"/>
  <c r="I258" i="29"/>
  <c r="H258" i="29"/>
  <c r="G258" i="29"/>
  <c r="G251" i="29" s="1"/>
  <c r="U257" i="29"/>
  <c r="S257" i="29"/>
  <c r="P257" i="29"/>
  <c r="L257" i="29"/>
  <c r="U256" i="29"/>
  <c r="S256" i="29"/>
  <c r="P256" i="29"/>
  <c r="L256" i="29"/>
  <c r="U255" i="29"/>
  <c r="S255" i="29"/>
  <c r="P255" i="29"/>
  <c r="P254" i="29" s="1"/>
  <c r="L255" i="29"/>
  <c r="U254" i="29"/>
  <c r="T254" i="29"/>
  <c r="S254" i="29"/>
  <c r="R254" i="29"/>
  <c r="Q254" i="29"/>
  <c r="O254" i="29"/>
  <c r="N254" i="29"/>
  <c r="M254" i="29"/>
  <c r="K254" i="29"/>
  <c r="J254" i="29"/>
  <c r="I254" i="29"/>
  <c r="L254" i="29" s="1"/>
  <c r="H254" i="29"/>
  <c r="G254" i="29"/>
  <c r="U253" i="29"/>
  <c r="S253" i="29"/>
  <c r="S252" i="29" s="1"/>
  <c r="P253" i="29"/>
  <c r="L253" i="29"/>
  <c r="U252" i="29"/>
  <c r="U251" i="29" s="1"/>
  <c r="T252" i="29"/>
  <c r="R252" i="29"/>
  <c r="R251" i="29" s="1"/>
  <c r="Q252" i="29"/>
  <c r="Q251" i="29" s="1"/>
  <c r="P252" i="29"/>
  <c r="P251" i="29" s="1"/>
  <c r="O252" i="29"/>
  <c r="N252" i="29"/>
  <c r="M252" i="29"/>
  <c r="M251" i="29" s="1"/>
  <c r="K252" i="29"/>
  <c r="J252" i="29"/>
  <c r="I252" i="29"/>
  <c r="L252" i="29" s="1"/>
  <c r="H252" i="29"/>
  <c r="G252" i="29"/>
  <c r="T251" i="29"/>
  <c r="O251" i="29"/>
  <c r="K251" i="29"/>
  <c r="I251" i="29"/>
  <c r="L251" i="29" s="1"/>
  <c r="H251" i="29"/>
  <c r="U250" i="29"/>
  <c r="S250" i="29"/>
  <c r="S249" i="29" s="1"/>
  <c r="S248" i="29" s="1"/>
  <c r="P250" i="29"/>
  <c r="L250" i="29"/>
  <c r="U249" i="29"/>
  <c r="U248" i="29" s="1"/>
  <c r="T249" i="29"/>
  <c r="T248" i="29" s="1"/>
  <c r="R249" i="29"/>
  <c r="Q249" i="29"/>
  <c r="Q248" i="29" s="1"/>
  <c r="P249" i="29"/>
  <c r="P248" i="29" s="1"/>
  <c r="O249" i="29"/>
  <c r="N249" i="29"/>
  <c r="M249" i="29"/>
  <c r="M248" i="29" s="1"/>
  <c r="L249" i="29"/>
  <c r="K249" i="29"/>
  <c r="J249" i="29"/>
  <c r="I249" i="29"/>
  <c r="I248" i="29" s="1"/>
  <c r="L248" i="29" s="1"/>
  <c r="H249" i="29"/>
  <c r="H248" i="29" s="1"/>
  <c r="G249" i="29"/>
  <c r="R248" i="29"/>
  <c r="O248" i="29"/>
  <c r="N248" i="29"/>
  <c r="K248" i="29"/>
  <c r="J248" i="29"/>
  <c r="G248" i="29"/>
  <c r="U247" i="29"/>
  <c r="S247" i="29"/>
  <c r="P247" i="29"/>
  <c r="P246" i="29" s="1"/>
  <c r="P245" i="29" s="1"/>
  <c r="L247" i="29"/>
  <c r="U246" i="29"/>
  <c r="U245" i="29" s="1"/>
  <c r="T246" i="29"/>
  <c r="S246" i="29"/>
  <c r="R246" i="29"/>
  <c r="R245" i="29" s="1"/>
  <c r="Q246" i="29"/>
  <c r="Q245" i="29" s="1"/>
  <c r="O246" i="29"/>
  <c r="N246" i="29"/>
  <c r="N245" i="29" s="1"/>
  <c r="M246" i="29"/>
  <c r="M245" i="29" s="1"/>
  <c r="K246" i="29"/>
  <c r="J246" i="29"/>
  <c r="J245" i="29" s="1"/>
  <c r="I246" i="29"/>
  <c r="L246" i="29" s="1"/>
  <c r="T245" i="29"/>
  <c r="S245" i="29"/>
  <c r="O245" i="29"/>
  <c r="K245" i="29"/>
  <c r="U244" i="29"/>
  <c r="S244" i="29"/>
  <c r="S243" i="29" s="1"/>
  <c r="P244" i="29"/>
  <c r="L244" i="29"/>
  <c r="U243" i="29"/>
  <c r="T243" i="29"/>
  <c r="R243" i="29"/>
  <c r="Q243" i="29"/>
  <c r="P243" i="29"/>
  <c r="O243" i="29"/>
  <c r="N243" i="29"/>
  <c r="M243" i="29"/>
  <c r="L243" i="29"/>
  <c r="K243" i="29"/>
  <c r="J243" i="29"/>
  <c r="I243" i="29"/>
  <c r="H243" i="29"/>
  <c r="G243" i="29"/>
  <c r="U242" i="29"/>
  <c r="S242" i="29"/>
  <c r="P242" i="29"/>
  <c r="P241" i="29" s="1"/>
  <c r="P240" i="29" s="1"/>
  <c r="L242" i="29"/>
  <c r="U241" i="29"/>
  <c r="T241" i="29"/>
  <c r="T240" i="29" s="1"/>
  <c r="S241" i="29"/>
  <c r="R241" i="29"/>
  <c r="Q241" i="29"/>
  <c r="O241" i="29"/>
  <c r="O240" i="29" s="1"/>
  <c r="N241" i="29"/>
  <c r="M241" i="29"/>
  <c r="K241" i="29"/>
  <c r="L241" i="29" s="1"/>
  <c r="J241" i="29"/>
  <c r="I241" i="29"/>
  <c r="H241" i="29"/>
  <c r="H240" i="29" s="1"/>
  <c r="G241" i="29"/>
  <c r="G240" i="29" s="1"/>
  <c r="U240" i="29"/>
  <c r="R240" i="29"/>
  <c r="Q240" i="29"/>
  <c r="N240" i="29"/>
  <c r="M240" i="29"/>
  <c r="J240" i="29"/>
  <c r="I240" i="29"/>
  <c r="U239" i="29"/>
  <c r="S239" i="29"/>
  <c r="P239" i="29"/>
  <c r="L239" i="29"/>
  <c r="U238" i="29"/>
  <c r="S238" i="29"/>
  <c r="S237" i="29" s="1"/>
  <c r="S236" i="29" s="1"/>
  <c r="P238" i="29"/>
  <c r="L238" i="29"/>
  <c r="U237" i="29"/>
  <c r="U236" i="29" s="1"/>
  <c r="T237" i="29"/>
  <c r="R237" i="29"/>
  <c r="R236" i="29" s="1"/>
  <c r="Q237" i="29"/>
  <c r="Q236" i="29" s="1"/>
  <c r="P237" i="29"/>
  <c r="O237" i="29"/>
  <c r="N237" i="29"/>
  <c r="N236" i="29" s="1"/>
  <c r="M237" i="29"/>
  <c r="M236" i="29" s="1"/>
  <c r="K237" i="29"/>
  <c r="J237" i="29"/>
  <c r="J236" i="29" s="1"/>
  <c r="I237" i="29"/>
  <c r="L237" i="29" s="1"/>
  <c r="H237" i="29"/>
  <c r="G237" i="29"/>
  <c r="T236" i="29"/>
  <c r="P236" i="29"/>
  <c r="O236" i="29"/>
  <c r="K236" i="29"/>
  <c r="H236" i="29"/>
  <c r="G236" i="29"/>
  <c r="U235" i="29"/>
  <c r="S235" i="29"/>
  <c r="P235" i="29"/>
  <c r="P234" i="29" s="1"/>
  <c r="P233" i="29" s="1"/>
  <c r="L235" i="29"/>
  <c r="U234" i="29"/>
  <c r="T234" i="29"/>
  <c r="T233" i="29" s="1"/>
  <c r="S234" i="29"/>
  <c r="S233" i="29" s="1"/>
  <c r="R234" i="29"/>
  <c r="Q234" i="29"/>
  <c r="O234" i="29"/>
  <c r="O233" i="29" s="1"/>
  <c r="N234" i="29"/>
  <c r="M234" i="29"/>
  <c r="L234" i="29"/>
  <c r="K234" i="29"/>
  <c r="K233" i="29" s="1"/>
  <c r="J234" i="29"/>
  <c r="I234" i="29"/>
  <c r="H234" i="29"/>
  <c r="H233" i="29" s="1"/>
  <c r="G234" i="29"/>
  <c r="G233" i="29" s="1"/>
  <c r="U233" i="29"/>
  <c r="R233" i="29"/>
  <c r="Q233" i="29"/>
  <c r="N233" i="29"/>
  <c r="M233" i="29"/>
  <c r="J233" i="29"/>
  <c r="I233" i="29"/>
  <c r="L233" i="29" s="1"/>
  <c r="U232" i="29"/>
  <c r="U230" i="29" s="1"/>
  <c r="S232" i="29"/>
  <c r="P232" i="29"/>
  <c r="U231" i="29"/>
  <c r="S231" i="29"/>
  <c r="S230" i="29" s="1"/>
  <c r="P231" i="29"/>
  <c r="L231" i="29"/>
  <c r="T230" i="29"/>
  <c r="R230" i="29"/>
  <c r="Q230" i="29"/>
  <c r="P230" i="29"/>
  <c r="O230" i="29"/>
  <c r="N230" i="29"/>
  <c r="M230" i="29"/>
  <c r="L230" i="29"/>
  <c r="K230" i="29"/>
  <c r="J230" i="29"/>
  <c r="I230" i="29"/>
  <c r="H230" i="29"/>
  <c r="G230" i="29"/>
  <c r="U229" i="29"/>
  <c r="S229" i="29"/>
  <c r="P229" i="29"/>
  <c r="U228" i="29"/>
  <c r="S228" i="29"/>
  <c r="P228" i="29"/>
  <c r="L228" i="29"/>
  <c r="U227" i="29"/>
  <c r="S227" i="29"/>
  <c r="P227" i="29"/>
  <c r="P226" i="29" s="1"/>
  <c r="L227" i="29"/>
  <c r="U226" i="29"/>
  <c r="T226" i="29"/>
  <c r="S226" i="29"/>
  <c r="R226" i="29"/>
  <c r="Q226" i="29"/>
  <c r="O226" i="29"/>
  <c r="N226" i="29"/>
  <c r="M226" i="29"/>
  <c r="K226" i="29"/>
  <c r="J226" i="29"/>
  <c r="I226" i="29"/>
  <c r="L226" i="29" s="1"/>
  <c r="H226" i="29"/>
  <c r="G226" i="29"/>
  <c r="U225" i="29"/>
  <c r="S225" i="29"/>
  <c r="P225" i="29"/>
  <c r="U224" i="29"/>
  <c r="S224" i="29"/>
  <c r="P224" i="29"/>
  <c r="U223" i="29"/>
  <c r="S223" i="29"/>
  <c r="P223" i="29"/>
  <c r="P220" i="29" s="1"/>
  <c r="U222" i="29"/>
  <c r="S222" i="29"/>
  <c r="P222" i="29"/>
  <c r="U221" i="29"/>
  <c r="S221" i="29"/>
  <c r="S220" i="29" s="1"/>
  <c r="P221" i="29"/>
  <c r="L221" i="29"/>
  <c r="U220" i="29"/>
  <c r="T220" i="29"/>
  <c r="R220" i="29"/>
  <c r="Q220" i="29"/>
  <c r="Q210" i="29" s="1"/>
  <c r="O220" i="29"/>
  <c r="N220" i="29"/>
  <c r="M220" i="29"/>
  <c r="M210" i="29" s="1"/>
  <c r="K220" i="29"/>
  <c r="J220" i="29"/>
  <c r="I220" i="29"/>
  <c r="L220" i="29" s="1"/>
  <c r="H220" i="29"/>
  <c r="G220" i="29"/>
  <c r="U219" i="29"/>
  <c r="S219" i="29"/>
  <c r="S216" i="29" s="1"/>
  <c r="P219" i="29"/>
  <c r="U218" i="29"/>
  <c r="S218" i="29"/>
  <c r="P218" i="29"/>
  <c r="U217" i="29"/>
  <c r="S217" i="29"/>
  <c r="P217" i="29"/>
  <c r="P216" i="29" s="1"/>
  <c r="L217" i="29"/>
  <c r="U216" i="29"/>
  <c r="T216" i="29"/>
  <c r="R216" i="29"/>
  <c r="Q216" i="29"/>
  <c r="O216" i="29"/>
  <c r="N216" i="29"/>
  <c r="M216" i="29"/>
  <c r="K216" i="29"/>
  <c r="J216" i="29"/>
  <c r="I216" i="29"/>
  <c r="L216" i="29" s="1"/>
  <c r="H216" i="29"/>
  <c r="G216" i="29"/>
  <c r="U215" i="29"/>
  <c r="U213" i="29" s="1"/>
  <c r="S215" i="29"/>
  <c r="P215" i="29"/>
  <c r="U214" i="29"/>
  <c r="S214" i="29"/>
  <c r="S213" i="29" s="1"/>
  <c r="P214" i="29"/>
  <c r="L214" i="29"/>
  <c r="T213" i="29"/>
  <c r="R213" i="29"/>
  <c r="Q213" i="29"/>
  <c r="P213" i="29"/>
  <c r="O213" i="29"/>
  <c r="N213" i="29"/>
  <c r="M213" i="29"/>
  <c r="L213" i="29"/>
  <c r="K213" i="29"/>
  <c r="J213" i="29"/>
  <c r="I213" i="29"/>
  <c r="H213" i="29"/>
  <c r="G213" i="29"/>
  <c r="U212" i="29"/>
  <c r="S212" i="29"/>
  <c r="P212" i="29"/>
  <c r="P211" i="29" s="1"/>
  <c r="P210" i="29" s="1"/>
  <c r="L212" i="29"/>
  <c r="U211" i="29"/>
  <c r="T211" i="29"/>
  <c r="T210" i="29" s="1"/>
  <c r="S211" i="29"/>
  <c r="S210" i="29" s="1"/>
  <c r="R211" i="29"/>
  <c r="Q211" i="29"/>
  <c r="O211" i="29"/>
  <c r="O210" i="29" s="1"/>
  <c r="N211" i="29"/>
  <c r="M211" i="29"/>
  <c r="L211" i="29"/>
  <c r="K211" i="29"/>
  <c r="K210" i="29" s="1"/>
  <c r="J211" i="29"/>
  <c r="I211" i="29"/>
  <c r="H211" i="29"/>
  <c r="H210" i="29" s="1"/>
  <c r="G211" i="29"/>
  <c r="G210" i="29" s="1"/>
  <c r="R210" i="29"/>
  <c r="N210" i="29"/>
  <c r="J210" i="29"/>
  <c r="U209" i="29"/>
  <c r="U208" i="29" s="1"/>
  <c r="U207" i="29" s="1"/>
  <c r="P209" i="29"/>
  <c r="L209" i="29"/>
  <c r="T208" i="29"/>
  <c r="T207" i="29" s="1"/>
  <c r="S208" i="29"/>
  <c r="R208" i="29"/>
  <c r="Q208" i="29"/>
  <c r="Q207" i="29" s="1"/>
  <c r="P208" i="29"/>
  <c r="P207" i="29" s="1"/>
  <c r="O208" i="29"/>
  <c r="N208" i="29"/>
  <c r="M208" i="29"/>
  <c r="M207" i="29" s="1"/>
  <c r="L208" i="29"/>
  <c r="K208" i="29"/>
  <c r="J208" i="29"/>
  <c r="I208" i="29"/>
  <c r="I207" i="29" s="1"/>
  <c r="L207" i="29" s="1"/>
  <c r="H208" i="29"/>
  <c r="H207" i="29" s="1"/>
  <c r="G208" i="29"/>
  <c r="S207" i="29"/>
  <c r="R207" i="29"/>
  <c r="O207" i="29"/>
  <c r="N207" i="29"/>
  <c r="K207" i="29"/>
  <c r="J207" i="29"/>
  <c r="G207" i="29"/>
  <c r="U206" i="29"/>
  <c r="S206" i="29"/>
  <c r="P206" i="29"/>
  <c r="P205" i="29" s="1"/>
  <c r="P202" i="29" s="1"/>
  <c r="L206" i="29"/>
  <c r="U205" i="29"/>
  <c r="T205" i="29"/>
  <c r="S205" i="29"/>
  <c r="R205" i="29"/>
  <c r="Q205" i="29"/>
  <c r="O205" i="29"/>
  <c r="N205" i="29"/>
  <c r="M205" i="29"/>
  <c r="K205" i="29"/>
  <c r="J205" i="29"/>
  <c r="I205" i="29"/>
  <c r="L205" i="29" s="1"/>
  <c r="H205" i="29"/>
  <c r="G205" i="29"/>
  <c r="U204" i="29"/>
  <c r="S204" i="29"/>
  <c r="S203" i="29" s="1"/>
  <c r="S202" i="29" s="1"/>
  <c r="P204" i="29"/>
  <c r="L204" i="29"/>
  <c r="U203" i="29"/>
  <c r="U202" i="29" s="1"/>
  <c r="T203" i="29"/>
  <c r="R203" i="29"/>
  <c r="R202" i="29" s="1"/>
  <c r="Q203" i="29"/>
  <c r="Q202" i="29" s="1"/>
  <c r="P203" i="29"/>
  <c r="O203" i="29"/>
  <c r="N203" i="29"/>
  <c r="N202" i="29" s="1"/>
  <c r="M203" i="29"/>
  <c r="M202" i="29" s="1"/>
  <c r="K203" i="29"/>
  <c r="J203" i="29"/>
  <c r="J202" i="29" s="1"/>
  <c r="I203" i="29"/>
  <c r="L203" i="29" s="1"/>
  <c r="H203" i="29"/>
  <c r="G203" i="29"/>
  <c r="T202" i="29"/>
  <c r="O202" i="29"/>
  <c r="K202" i="29"/>
  <c r="H202" i="29"/>
  <c r="G202" i="29"/>
  <c r="L201" i="29"/>
  <c r="U200" i="29"/>
  <c r="T200" i="29"/>
  <c r="S200" i="29"/>
  <c r="R200" i="29"/>
  <c r="Q200" i="29"/>
  <c r="P200" i="29"/>
  <c r="O200" i="29"/>
  <c r="N200" i="29"/>
  <c r="M200" i="29"/>
  <c r="L200" i="29"/>
  <c r="K200" i="29"/>
  <c r="J200" i="29"/>
  <c r="I200" i="29"/>
  <c r="H200" i="29"/>
  <c r="G200" i="29"/>
  <c r="L199" i="29"/>
  <c r="L198" i="29"/>
  <c r="U197" i="29"/>
  <c r="T197" i="29"/>
  <c r="S197" i="29"/>
  <c r="R197" i="29"/>
  <c r="Q197" i="29"/>
  <c r="P197" i="29"/>
  <c r="O197" i="29"/>
  <c r="N197" i="29"/>
  <c r="M197" i="29"/>
  <c r="K197" i="29"/>
  <c r="J197" i="29"/>
  <c r="I197" i="29"/>
  <c r="L197" i="29" s="1"/>
  <c r="H197" i="29"/>
  <c r="G197" i="29"/>
  <c r="L196" i="29"/>
  <c r="U195" i="29"/>
  <c r="U194" i="29" s="1"/>
  <c r="T195" i="29"/>
  <c r="S195" i="29"/>
  <c r="R195" i="29"/>
  <c r="R194" i="29" s="1"/>
  <c r="Q195" i="29"/>
  <c r="Q194" i="29" s="1"/>
  <c r="P195" i="29"/>
  <c r="O195" i="29"/>
  <c r="N195" i="29"/>
  <c r="N194" i="29" s="1"/>
  <c r="M195" i="29"/>
  <c r="M194" i="29" s="1"/>
  <c r="K195" i="29"/>
  <c r="J195" i="29"/>
  <c r="J194" i="29" s="1"/>
  <c r="I195" i="29"/>
  <c r="L195" i="29" s="1"/>
  <c r="H195" i="29"/>
  <c r="G195" i="29"/>
  <c r="T194" i="29"/>
  <c r="S194" i="29"/>
  <c r="P194" i="29"/>
  <c r="O194" i="29"/>
  <c r="K194" i="29"/>
  <c r="H194" i="29"/>
  <c r="G194" i="29"/>
  <c r="L193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H192" i="29"/>
  <c r="G192" i="29"/>
  <c r="U191" i="29"/>
  <c r="S191" i="29"/>
  <c r="P191" i="29"/>
  <c r="P190" i="29" s="1"/>
  <c r="P189" i="29" s="1"/>
  <c r="L191" i="29"/>
  <c r="U190" i="29"/>
  <c r="T190" i="29"/>
  <c r="T189" i="29" s="1"/>
  <c r="S190" i="29"/>
  <c r="S189" i="29" s="1"/>
  <c r="R190" i="29"/>
  <c r="Q190" i="29"/>
  <c r="O190" i="29"/>
  <c r="O189" i="29" s="1"/>
  <c r="N190" i="29"/>
  <c r="M190" i="29"/>
  <c r="K190" i="29"/>
  <c r="L190" i="29" s="1"/>
  <c r="J190" i="29"/>
  <c r="I190" i="29"/>
  <c r="H190" i="29"/>
  <c r="H189" i="29" s="1"/>
  <c r="G190" i="29"/>
  <c r="G189" i="29" s="1"/>
  <c r="U189" i="29"/>
  <c r="R189" i="29"/>
  <c r="Q189" i="29"/>
  <c r="N189" i="29"/>
  <c r="M189" i="29"/>
  <c r="J189" i="29"/>
  <c r="I189" i="29"/>
  <c r="U188" i="29"/>
  <c r="S188" i="29"/>
  <c r="S187" i="29" s="1"/>
  <c r="S186" i="29" s="1"/>
  <c r="P188" i="29"/>
  <c r="L188" i="29"/>
  <c r="U187" i="29"/>
  <c r="U186" i="29" s="1"/>
  <c r="T187" i="29"/>
  <c r="R187" i="29"/>
  <c r="R186" i="29" s="1"/>
  <c r="Q187" i="29"/>
  <c r="Q186" i="29" s="1"/>
  <c r="P187" i="29"/>
  <c r="O187" i="29"/>
  <c r="N187" i="29"/>
  <c r="N186" i="29" s="1"/>
  <c r="M187" i="29"/>
  <c r="M186" i="29" s="1"/>
  <c r="K187" i="29"/>
  <c r="J187" i="29"/>
  <c r="J186" i="29" s="1"/>
  <c r="I187" i="29"/>
  <c r="L187" i="29" s="1"/>
  <c r="H187" i="29"/>
  <c r="G187" i="29"/>
  <c r="T186" i="29"/>
  <c r="P186" i="29"/>
  <c r="O186" i="29"/>
  <c r="K186" i="29"/>
  <c r="H186" i="29"/>
  <c r="G186" i="29"/>
  <c r="U185" i="29"/>
  <c r="S185" i="29"/>
  <c r="P185" i="29"/>
  <c r="P184" i="29" s="1"/>
  <c r="L185" i="29"/>
  <c r="U184" i="29"/>
  <c r="T184" i="29"/>
  <c r="S184" i="29"/>
  <c r="R184" i="29"/>
  <c r="Q184" i="29"/>
  <c r="O184" i="29"/>
  <c r="N184" i="29"/>
  <c r="M184" i="29"/>
  <c r="K184" i="29"/>
  <c r="L184" i="29" s="1"/>
  <c r="J184" i="29"/>
  <c r="I184" i="29"/>
  <c r="H184" i="29"/>
  <c r="G184" i="29"/>
  <c r="U183" i="29"/>
  <c r="S183" i="29"/>
  <c r="P183" i="29"/>
  <c r="P182" i="29" s="1"/>
  <c r="L183" i="29"/>
  <c r="U182" i="29"/>
  <c r="T182" i="29"/>
  <c r="S182" i="29"/>
  <c r="S181" i="29" s="1"/>
  <c r="R182" i="29"/>
  <c r="R181" i="29" s="1"/>
  <c r="Q182" i="29"/>
  <c r="O182" i="29"/>
  <c r="O181" i="29" s="1"/>
  <c r="N182" i="29"/>
  <c r="N181" i="29" s="1"/>
  <c r="M182" i="29"/>
  <c r="K182" i="29"/>
  <c r="K181" i="29" s="1"/>
  <c r="J182" i="29"/>
  <c r="J181" i="29" s="1"/>
  <c r="I182" i="29"/>
  <c r="L182" i="29" s="1"/>
  <c r="H182" i="29"/>
  <c r="G182" i="29"/>
  <c r="G181" i="29" s="1"/>
  <c r="U181" i="29"/>
  <c r="T181" i="29"/>
  <c r="Q181" i="29"/>
  <c r="M181" i="29"/>
  <c r="I181" i="29"/>
  <c r="H181" i="29"/>
  <c r="U180" i="29"/>
  <c r="S180" i="29"/>
  <c r="P180" i="29"/>
  <c r="L180" i="29"/>
  <c r="U179" i="29"/>
  <c r="S179" i="29"/>
  <c r="S178" i="29" s="1"/>
  <c r="P179" i="29"/>
  <c r="L179" i="29"/>
  <c r="U178" i="29"/>
  <c r="T178" i="29"/>
  <c r="R178" i="29"/>
  <c r="Q178" i="29"/>
  <c r="P178" i="29"/>
  <c r="O178" i="29"/>
  <c r="N178" i="29"/>
  <c r="M178" i="29"/>
  <c r="L178" i="29"/>
  <c r="K178" i="29"/>
  <c r="J178" i="29"/>
  <c r="I178" i="29"/>
  <c r="H178" i="29"/>
  <c r="G178" i="29"/>
  <c r="U177" i="29"/>
  <c r="S177" i="29"/>
  <c r="P177" i="29"/>
  <c r="P176" i="29" s="1"/>
  <c r="P175" i="29" s="1"/>
  <c r="L177" i="29"/>
  <c r="U176" i="29"/>
  <c r="T176" i="29"/>
  <c r="T175" i="29" s="1"/>
  <c r="S176" i="29"/>
  <c r="R176" i="29"/>
  <c r="Q176" i="29"/>
  <c r="O176" i="29"/>
  <c r="O175" i="29" s="1"/>
  <c r="N176" i="29"/>
  <c r="M176" i="29"/>
  <c r="K176" i="29"/>
  <c r="L176" i="29" s="1"/>
  <c r="J176" i="29"/>
  <c r="I176" i="29"/>
  <c r="H176" i="29"/>
  <c r="H175" i="29" s="1"/>
  <c r="G176" i="29"/>
  <c r="G175" i="29" s="1"/>
  <c r="U175" i="29"/>
  <c r="R175" i="29"/>
  <c r="Q175" i="29"/>
  <c r="N175" i="29"/>
  <c r="M175" i="29"/>
  <c r="J175" i="29"/>
  <c r="I175" i="29"/>
  <c r="S174" i="29"/>
  <c r="P174" i="29"/>
  <c r="L174" i="29"/>
  <c r="U173" i="29"/>
  <c r="S173" i="29"/>
  <c r="S172" i="29" s="1"/>
  <c r="S171" i="29" s="1"/>
  <c r="P173" i="29"/>
  <c r="L173" i="29"/>
  <c r="U172" i="29"/>
  <c r="U171" i="29" s="1"/>
  <c r="T172" i="29"/>
  <c r="T171" i="29" s="1"/>
  <c r="R172" i="29"/>
  <c r="Q172" i="29"/>
  <c r="Q171" i="29" s="1"/>
  <c r="P172" i="29"/>
  <c r="P171" i="29" s="1"/>
  <c r="O172" i="29"/>
  <c r="N172" i="29"/>
  <c r="M172" i="29"/>
  <c r="M171" i="29" s="1"/>
  <c r="L172" i="29"/>
  <c r="K172" i="29"/>
  <c r="J172" i="29"/>
  <c r="I172" i="29"/>
  <c r="I171" i="29" s="1"/>
  <c r="L171" i="29" s="1"/>
  <c r="H172" i="29"/>
  <c r="H171" i="29" s="1"/>
  <c r="G172" i="29"/>
  <c r="R171" i="29"/>
  <c r="O171" i="29"/>
  <c r="N171" i="29"/>
  <c r="K171" i="29"/>
  <c r="J171" i="29"/>
  <c r="G171" i="29"/>
  <c r="P170" i="29"/>
  <c r="L170" i="29"/>
  <c r="U169" i="29"/>
  <c r="U168" i="29" s="1"/>
  <c r="T169" i="29"/>
  <c r="T168" i="29" s="1"/>
  <c r="S169" i="29"/>
  <c r="R169" i="29"/>
  <c r="Q169" i="29"/>
  <c r="Q168" i="29" s="1"/>
  <c r="P169" i="29"/>
  <c r="P168" i="29" s="1"/>
  <c r="O169" i="29"/>
  <c r="N169" i="29"/>
  <c r="M169" i="29"/>
  <c r="M168" i="29" s="1"/>
  <c r="L169" i="29"/>
  <c r="K169" i="29"/>
  <c r="J169" i="29"/>
  <c r="I169" i="29"/>
  <c r="I168" i="29" s="1"/>
  <c r="L168" i="29" s="1"/>
  <c r="H169" i="29"/>
  <c r="H168" i="29" s="1"/>
  <c r="G169" i="29"/>
  <c r="S168" i="29"/>
  <c r="R168" i="29"/>
  <c r="O168" i="29"/>
  <c r="N168" i="29"/>
  <c r="K168" i="29"/>
  <c r="J168" i="29"/>
  <c r="G168" i="29"/>
  <c r="L167" i="29"/>
  <c r="U166" i="29"/>
  <c r="T166" i="29"/>
  <c r="S166" i="29"/>
  <c r="R166" i="29"/>
  <c r="Q166" i="29"/>
  <c r="P166" i="29"/>
  <c r="O166" i="29"/>
  <c r="O160" i="29" s="1"/>
  <c r="N166" i="29"/>
  <c r="M166" i="29"/>
  <c r="K166" i="29"/>
  <c r="K160" i="29" s="1"/>
  <c r="J166" i="29"/>
  <c r="I166" i="29"/>
  <c r="H166" i="29"/>
  <c r="G166" i="29"/>
  <c r="G160" i="29" s="1"/>
  <c r="U165" i="29"/>
  <c r="S165" i="29"/>
  <c r="P165" i="29"/>
  <c r="P164" i="29" s="1"/>
  <c r="P160" i="29" s="1"/>
  <c r="L165" i="29"/>
  <c r="U164" i="29"/>
  <c r="T164" i="29"/>
  <c r="S164" i="29"/>
  <c r="R164" i="29"/>
  <c r="Q164" i="29"/>
  <c r="O164" i="29"/>
  <c r="N164" i="29"/>
  <c r="M164" i="29"/>
  <c r="K164" i="29"/>
  <c r="J164" i="29"/>
  <c r="I164" i="29"/>
  <c r="L164" i="29" s="1"/>
  <c r="H164" i="29"/>
  <c r="G164" i="29"/>
  <c r="U163" i="29"/>
  <c r="S163" i="29"/>
  <c r="P163" i="29"/>
  <c r="L163" i="29"/>
  <c r="U162" i="29"/>
  <c r="S162" i="29"/>
  <c r="S161" i="29" s="1"/>
  <c r="S160" i="29" s="1"/>
  <c r="P162" i="29"/>
  <c r="L162" i="29"/>
  <c r="U161" i="29"/>
  <c r="U160" i="29" s="1"/>
  <c r="T161" i="29"/>
  <c r="R161" i="29"/>
  <c r="R160" i="29" s="1"/>
  <c r="Q161" i="29"/>
  <c r="Q160" i="29" s="1"/>
  <c r="P161" i="29"/>
  <c r="O161" i="29"/>
  <c r="N161" i="29"/>
  <c r="N160" i="29" s="1"/>
  <c r="M161" i="29"/>
  <c r="M160" i="29" s="1"/>
  <c r="K161" i="29"/>
  <c r="J161" i="29"/>
  <c r="J160" i="29" s="1"/>
  <c r="I161" i="29"/>
  <c r="L161" i="29" s="1"/>
  <c r="H161" i="29"/>
  <c r="G161" i="29"/>
  <c r="T160" i="29"/>
  <c r="H160" i="29"/>
  <c r="U159" i="29"/>
  <c r="S159" i="29"/>
  <c r="P159" i="29"/>
  <c r="P158" i="29" s="1"/>
  <c r="P157" i="29" s="1"/>
  <c r="L159" i="29"/>
  <c r="U158" i="29"/>
  <c r="T158" i="29"/>
  <c r="T157" i="29" s="1"/>
  <c r="S158" i="29"/>
  <c r="S157" i="29" s="1"/>
  <c r="R158" i="29"/>
  <c r="Q158" i="29"/>
  <c r="O158" i="29"/>
  <c r="O157" i="29" s="1"/>
  <c r="N158" i="29"/>
  <c r="M158" i="29"/>
  <c r="K158" i="29"/>
  <c r="L158" i="29" s="1"/>
  <c r="J158" i="29"/>
  <c r="I158" i="29"/>
  <c r="H158" i="29"/>
  <c r="H157" i="29" s="1"/>
  <c r="G158" i="29"/>
  <c r="G157" i="29" s="1"/>
  <c r="U157" i="29"/>
  <c r="R157" i="29"/>
  <c r="Q157" i="29"/>
  <c r="N157" i="29"/>
  <c r="M157" i="29"/>
  <c r="J157" i="29"/>
  <c r="I157" i="29"/>
  <c r="U156" i="29"/>
  <c r="S156" i="29"/>
  <c r="S155" i="29" s="1"/>
  <c r="S154" i="29" s="1"/>
  <c r="P156" i="29"/>
  <c r="L156" i="29"/>
  <c r="U155" i="29"/>
  <c r="U154" i="29" s="1"/>
  <c r="T155" i="29"/>
  <c r="R155" i="29"/>
  <c r="R154" i="29" s="1"/>
  <c r="Q155" i="29"/>
  <c r="Q154" i="29" s="1"/>
  <c r="P155" i="29"/>
  <c r="O155" i="29"/>
  <c r="N155" i="29"/>
  <c r="N154" i="29" s="1"/>
  <c r="M155" i="29"/>
  <c r="M154" i="29" s="1"/>
  <c r="K155" i="29"/>
  <c r="J155" i="29"/>
  <c r="J154" i="29" s="1"/>
  <c r="I155" i="29"/>
  <c r="L155" i="29" s="1"/>
  <c r="H155" i="29"/>
  <c r="G155" i="29"/>
  <c r="T154" i="29"/>
  <c r="P154" i="29"/>
  <c r="O154" i="29"/>
  <c r="K154" i="29"/>
  <c r="H154" i="29"/>
  <c r="G154" i="29"/>
  <c r="U153" i="29"/>
  <c r="S153" i="29"/>
  <c r="P153" i="29"/>
  <c r="P152" i="29" s="1"/>
  <c r="L153" i="29"/>
  <c r="U152" i="29"/>
  <c r="T152" i="29"/>
  <c r="S152" i="29"/>
  <c r="R152" i="29"/>
  <c r="Q152" i="29"/>
  <c r="O152" i="29"/>
  <c r="N152" i="29"/>
  <c r="M152" i="29"/>
  <c r="K152" i="29"/>
  <c r="L152" i="29" s="1"/>
  <c r="J152" i="29"/>
  <c r="I152" i="29"/>
  <c r="H152" i="29"/>
  <c r="G152" i="29"/>
  <c r="U151" i="29"/>
  <c r="S151" i="29"/>
  <c r="P151" i="29"/>
  <c r="P150" i="29" s="1"/>
  <c r="L151" i="29"/>
  <c r="U150" i="29"/>
  <c r="T150" i="29"/>
  <c r="S150" i="29"/>
  <c r="R150" i="29"/>
  <c r="R145" i="29" s="1"/>
  <c r="Q150" i="29"/>
  <c r="O150" i="29"/>
  <c r="N150" i="29"/>
  <c r="N145" i="29" s="1"/>
  <c r="M150" i="29"/>
  <c r="K150" i="29"/>
  <c r="J150" i="29"/>
  <c r="J145" i="29" s="1"/>
  <c r="I150" i="29"/>
  <c r="L150" i="29" s="1"/>
  <c r="H150" i="29"/>
  <c r="G150" i="29"/>
  <c r="U149" i="29"/>
  <c r="S149" i="29"/>
  <c r="S148" i="29" s="1"/>
  <c r="P149" i="29"/>
  <c r="L149" i="29"/>
  <c r="U148" i="29"/>
  <c r="T148" i="29"/>
  <c r="R148" i="29"/>
  <c r="Q148" i="29"/>
  <c r="P148" i="29"/>
  <c r="O148" i="29"/>
  <c r="N148" i="29"/>
  <c r="M148" i="29"/>
  <c r="K148" i="29"/>
  <c r="J148" i="29"/>
  <c r="I148" i="29"/>
  <c r="L148" i="29" s="1"/>
  <c r="H148" i="29"/>
  <c r="G148" i="29"/>
  <c r="U147" i="29"/>
  <c r="S147" i="29"/>
  <c r="S146" i="29" s="1"/>
  <c r="P147" i="29"/>
  <c r="L147" i="29"/>
  <c r="U146" i="29"/>
  <c r="U145" i="29" s="1"/>
  <c r="T146" i="29"/>
  <c r="T145" i="29" s="1"/>
  <c r="R146" i="29"/>
  <c r="Q146" i="29"/>
  <c r="Q145" i="29" s="1"/>
  <c r="P146" i="29"/>
  <c r="O146" i="29"/>
  <c r="N146" i="29"/>
  <c r="M146" i="29"/>
  <c r="M145" i="29" s="1"/>
  <c r="L146" i="29"/>
  <c r="K146" i="29"/>
  <c r="J146" i="29"/>
  <c r="I146" i="29"/>
  <c r="I145" i="29" s="1"/>
  <c r="L145" i="29" s="1"/>
  <c r="H146" i="29"/>
  <c r="H145" i="29" s="1"/>
  <c r="G146" i="29"/>
  <c r="O145" i="29"/>
  <c r="K145" i="29"/>
  <c r="G145" i="29"/>
  <c r="U144" i="29"/>
  <c r="S144" i="29"/>
  <c r="P144" i="29"/>
  <c r="P143" i="29" s="1"/>
  <c r="P142" i="29" s="1"/>
  <c r="L144" i="29"/>
  <c r="U143" i="29"/>
  <c r="T143" i="29"/>
  <c r="S143" i="29"/>
  <c r="S142" i="29" s="1"/>
  <c r="R143" i="29"/>
  <c r="R142" i="29" s="1"/>
  <c r="Q143" i="29"/>
  <c r="O143" i="29"/>
  <c r="O142" i="29" s="1"/>
  <c r="N143" i="29"/>
  <c r="N142" i="29" s="1"/>
  <c r="M143" i="29"/>
  <c r="K143" i="29"/>
  <c r="K142" i="29" s="1"/>
  <c r="J143" i="29"/>
  <c r="J142" i="29" s="1"/>
  <c r="I143" i="29"/>
  <c r="L143" i="29" s="1"/>
  <c r="H143" i="29"/>
  <c r="G143" i="29"/>
  <c r="G142" i="29" s="1"/>
  <c r="U142" i="29"/>
  <c r="T142" i="29"/>
  <c r="Q142" i="29"/>
  <c r="M142" i="29"/>
  <c r="I142" i="29"/>
  <c r="L142" i="29" s="1"/>
  <c r="H142" i="29"/>
  <c r="U141" i="29"/>
  <c r="S141" i="29"/>
  <c r="S140" i="29" s="1"/>
  <c r="P141" i="29"/>
  <c r="L141" i="29"/>
  <c r="U140" i="29"/>
  <c r="T140" i="29"/>
  <c r="R140" i="29"/>
  <c r="Q140" i="29"/>
  <c r="P140" i="29"/>
  <c r="O140" i="29"/>
  <c r="N140" i="29"/>
  <c r="M140" i="29"/>
  <c r="L140" i="29"/>
  <c r="K140" i="29"/>
  <c r="J140" i="29"/>
  <c r="I140" i="29"/>
  <c r="H140" i="29"/>
  <c r="G140" i="29"/>
  <c r="U139" i="29"/>
  <c r="S139" i="29"/>
  <c r="P139" i="29"/>
  <c r="P138" i="29" s="1"/>
  <c r="P137" i="29" s="1"/>
  <c r="L139" i="29"/>
  <c r="U138" i="29"/>
  <c r="T138" i="29"/>
  <c r="T137" i="29" s="1"/>
  <c r="S138" i="29"/>
  <c r="S137" i="29" s="1"/>
  <c r="R138" i="29"/>
  <c r="Q138" i="29"/>
  <c r="O138" i="29"/>
  <c r="O137" i="29" s="1"/>
  <c r="N138" i="29"/>
  <c r="M138" i="29"/>
  <c r="K138" i="29"/>
  <c r="L138" i="29" s="1"/>
  <c r="J138" i="29"/>
  <c r="I138" i="29"/>
  <c r="H138" i="29"/>
  <c r="H137" i="29" s="1"/>
  <c r="G138" i="29"/>
  <c r="G137" i="29" s="1"/>
  <c r="U137" i="29"/>
  <c r="R137" i="29"/>
  <c r="Q137" i="29"/>
  <c r="N137" i="29"/>
  <c r="M137" i="29"/>
  <c r="J137" i="29"/>
  <c r="I137" i="29"/>
  <c r="U136" i="29"/>
  <c r="S136" i="29"/>
  <c r="S135" i="29" s="1"/>
  <c r="S134" i="29" s="1"/>
  <c r="P136" i="29"/>
  <c r="L136" i="29"/>
  <c r="U135" i="29"/>
  <c r="U134" i="29" s="1"/>
  <c r="T135" i="29"/>
  <c r="R135" i="29"/>
  <c r="R134" i="29" s="1"/>
  <c r="Q135" i="29"/>
  <c r="Q134" i="29" s="1"/>
  <c r="P135" i="29"/>
  <c r="O135" i="29"/>
  <c r="N135" i="29"/>
  <c r="N134" i="29" s="1"/>
  <c r="M135" i="29"/>
  <c r="M134" i="29" s="1"/>
  <c r="K135" i="29"/>
  <c r="J135" i="29"/>
  <c r="J134" i="29" s="1"/>
  <c r="I135" i="29"/>
  <c r="L135" i="29" s="1"/>
  <c r="H135" i="29"/>
  <c r="G135" i="29"/>
  <c r="T134" i="29"/>
  <c r="P134" i="29"/>
  <c r="O134" i="29"/>
  <c r="K134" i="29"/>
  <c r="H134" i="29"/>
  <c r="G134" i="29"/>
  <c r="U133" i="29"/>
  <c r="S133" i="29"/>
  <c r="P133" i="29"/>
  <c r="P132" i="29" s="1"/>
  <c r="L133" i="29"/>
  <c r="U132" i="29"/>
  <c r="T132" i="29"/>
  <c r="S132" i="29"/>
  <c r="R132" i="29"/>
  <c r="Q132" i="29"/>
  <c r="O132" i="29"/>
  <c r="N132" i="29"/>
  <c r="M132" i="29"/>
  <c r="K132" i="29"/>
  <c r="L132" i="29" s="1"/>
  <c r="J132" i="29"/>
  <c r="I132" i="29"/>
  <c r="H132" i="29"/>
  <c r="G132" i="29"/>
  <c r="U131" i="29"/>
  <c r="S131" i="29"/>
  <c r="P131" i="29"/>
  <c r="P130" i="29" s="1"/>
  <c r="L131" i="29"/>
  <c r="U130" i="29"/>
  <c r="T130" i="29"/>
  <c r="S130" i="29"/>
  <c r="S129" i="29" s="1"/>
  <c r="R130" i="29"/>
  <c r="R129" i="29" s="1"/>
  <c r="Q130" i="29"/>
  <c r="O130" i="29"/>
  <c r="O129" i="29" s="1"/>
  <c r="N130" i="29"/>
  <c r="N129" i="29" s="1"/>
  <c r="M130" i="29"/>
  <c r="K130" i="29"/>
  <c r="K129" i="29" s="1"/>
  <c r="J130" i="29"/>
  <c r="J129" i="29" s="1"/>
  <c r="I130" i="29"/>
  <c r="L130" i="29" s="1"/>
  <c r="H130" i="29"/>
  <c r="G130" i="29"/>
  <c r="G129" i="29" s="1"/>
  <c r="U129" i="29"/>
  <c r="T129" i="29"/>
  <c r="Q129" i="29"/>
  <c r="M129" i="29"/>
  <c r="I129" i="29"/>
  <c r="L129" i="29" s="1"/>
  <c r="H129" i="29"/>
  <c r="U128" i="29"/>
  <c r="S128" i="29"/>
  <c r="S127" i="29" s="1"/>
  <c r="S126" i="29" s="1"/>
  <c r="P128" i="29"/>
  <c r="L128" i="29"/>
  <c r="U127" i="29"/>
  <c r="U126" i="29" s="1"/>
  <c r="T127" i="29"/>
  <c r="T126" i="29" s="1"/>
  <c r="R127" i="29"/>
  <c r="Q127" i="29"/>
  <c r="Q126" i="29" s="1"/>
  <c r="P127" i="29"/>
  <c r="P126" i="29" s="1"/>
  <c r="O127" i="29"/>
  <c r="N127" i="29"/>
  <c r="M127" i="29"/>
  <c r="M126" i="29" s="1"/>
  <c r="L127" i="29"/>
  <c r="K127" i="29"/>
  <c r="J127" i="29"/>
  <c r="I127" i="29"/>
  <c r="I126" i="29" s="1"/>
  <c r="L126" i="29" s="1"/>
  <c r="H127" i="29"/>
  <c r="H126" i="29" s="1"/>
  <c r="G127" i="29"/>
  <c r="R126" i="29"/>
  <c r="O126" i="29"/>
  <c r="N126" i="29"/>
  <c r="K126" i="29"/>
  <c r="J126" i="29"/>
  <c r="G126" i="29"/>
  <c r="U125" i="29"/>
  <c r="S125" i="29"/>
  <c r="P125" i="29"/>
  <c r="P124" i="29" s="1"/>
  <c r="L125" i="29"/>
  <c r="U124" i="29"/>
  <c r="T124" i="29"/>
  <c r="S124" i="29"/>
  <c r="R124" i="29"/>
  <c r="R121" i="29" s="1"/>
  <c r="Q124" i="29"/>
  <c r="O124" i="29"/>
  <c r="N124" i="29"/>
  <c r="N121" i="29" s="1"/>
  <c r="M124" i="29"/>
  <c r="K124" i="29"/>
  <c r="J124" i="29"/>
  <c r="J121" i="29" s="1"/>
  <c r="I124" i="29"/>
  <c r="L124" i="29" s="1"/>
  <c r="H124" i="29"/>
  <c r="G124" i="29"/>
  <c r="U123" i="29"/>
  <c r="U122" i="29" s="1"/>
  <c r="U121" i="29" s="1"/>
  <c r="P123" i="29"/>
  <c r="L123" i="29"/>
  <c r="T122" i="29"/>
  <c r="T121" i="29" s="1"/>
  <c r="S122" i="29"/>
  <c r="R122" i="29"/>
  <c r="Q122" i="29"/>
  <c r="Q121" i="29" s="1"/>
  <c r="P122" i="29"/>
  <c r="O122" i="29"/>
  <c r="N122" i="29"/>
  <c r="M122" i="29"/>
  <c r="M121" i="29" s="1"/>
  <c r="L122" i="29"/>
  <c r="K122" i="29"/>
  <c r="J122" i="29"/>
  <c r="I122" i="29"/>
  <c r="I121" i="29" s="1"/>
  <c r="L121" i="29" s="1"/>
  <c r="H122" i="29"/>
  <c r="H121" i="29" s="1"/>
  <c r="G122" i="29"/>
  <c r="S121" i="29"/>
  <c r="O121" i="29"/>
  <c r="K121" i="29"/>
  <c r="G121" i="29"/>
  <c r="U120" i="29"/>
  <c r="S120" i="29"/>
  <c r="P120" i="29"/>
  <c r="P119" i="29" s="1"/>
  <c r="P118" i="29" s="1"/>
  <c r="L120" i="29"/>
  <c r="U119" i="29"/>
  <c r="T119" i="29"/>
  <c r="S119" i="29"/>
  <c r="S118" i="29" s="1"/>
  <c r="R119" i="29"/>
  <c r="R118" i="29" s="1"/>
  <c r="Q119" i="29"/>
  <c r="O119" i="29"/>
  <c r="O118" i="29" s="1"/>
  <c r="N119" i="29"/>
  <c r="N118" i="29" s="1"/>
  <c r="M119" i="29"/>
  <c r="K119" i="29"/>
  <c r="K118" i="29" s="1"/>
  <c r="J119" i="29"/>
  <c r="J118" i="29" s="1"/>
  <c r="I119" i="29"/>
  <c r="L119" i="29" s="1"/>
  <c r="H119" i="29"/>
  <c r="G119" i="29"/>
  <c r="G118" i="29" s="1"/>
  <c r="U118" i="29"/>
  <c r="T118" i="29"/>
  <c r="Q118" i="29"/>
  <c r="M118" i="29"/>
  <c r="I118" i="29"/>
  <c r="H118" i="29"/>
  <c r="U117" i="29"/>
  <c r="S117" i="29"/>
  <c r="S116" i="29" s="1"/>
  <c r="S115" i="29" s="1"/>
  <c r="P117" i="29"/>
  <c r="L117" i="29"/>
  <c r="U116" i="29"/>
  <c r="U115" i="29" s="1"/>
  <c r="T116" i="29"/>
  <c r="T115" i="29" s="1"/>
  <c r="R116" i="29"/>
  <c r="Q116" i="29"/>
  <c r="Q115" i="29" s="1"/>
  <c r="P116" i="29"/>
  <c r="P115" i="29" s="1"/>
  <c r="O116" i="29"/>
  <c r="N116" i="29"/>
  <c r="M116" i="29"/>
  <c r="M115" i="29" s="1"/>
  <c r="L116" i="29"/>
  <c r="K116" i="29"/>
  <c r="J116" i="29"/>
  <c r="I116" i="29"/>
  <c r="I115" i="29" s="1"/>
  <c r="L115" i="29" s="1"/>
  <c r="H116" i="29"/>
  <c r="H115" i="29" s="1"/>
  <c r="G116" i="29"/>
  <c r="R115" i="29"/>
  <c r="O115" i="29"/>
  <c r="N115" i="29"/>
  <c r="K115" i="29"/>
  <c r="J115" i="29"/>
  <c r="G115" i="29"/>
  <c r="U114" i="29"/>
  <c r="S114" i="29"/>
  <c r="P114" i="29"/>
  <c r="P113" i="29" s="1"/>
  <c r="P112" i="29" s="1"/>
  <c r="L114" i="29"/>
  <c r="U113" i="29"/>
  <c r="T113" i="29"/>
  <c r="S113" i="29"/>
  <c r="S112" i="29" s="1"/>
  <c r="R113" i="29"/>
  <c r="R112" i="29" s="1"/>
  <c r="Q113" i="29"/>
  <c r="O113" i="29"/>
  <c r="O112" i="29" s="1"/>
  <c r="N113" i="29"/>
  <c r="N112" i="29" s="1"/>
  <c r="M113" i="29"/>
  <c r="K113" i="29"/>
  <c r="K112" i="29" s="1"/>
  <c r="J113" i="29"/>
  <c r="J112" i="29" s="1"/>
  <c r="I113" i="29"/>
  <c r="L113" i="29" s="1"/>
  <c r="H113" i="29"/>
  <c r="G113" i="29"/>
  <c r="G112" i="29" s="1"/>
  <c r="U112" i="29"/>
  <c r="T112" i="29"/>
  <c r="Q112" i="29"/>
  <c r="M112" i="29"/>
  <c r="I112" i="29"/>
  <c r="L112" i="29" s="1"/>
  <c r="H112" i="29"/>
  <c r="U109" i="29"/>
  <c r="S109" i="29"/>
  <c r="P109" i="29"/>
  <c r="P108" i="29" s="1"/>
  <c r="P105" i="29" s="1"/>
  <c r="L109" i="29"/>
  <c r="U108" i="29"/>
  <c r="T108" i="29"/>
  <c r="S108" i="29"/>
  <c r="R108" i="29"/>
  <c r="Q108" i="29"/>
  <c r="O108" i="29"/>
  <c r="N108" i="29"/>
  <c r="M108" i="29"/>
  <c r="K108" i="29"/>
  <c r="J108" i="29"/>
  <c r="I108" i="29"/>
  <c r="L108" i="29" s="1"/>
  <c r="H108" i="29"/>
  <c r="G108" i="29"/>
  <c r="U107" i="29"/>
  <c r="S107" i="29"/>
  <c r="S106" i="29" s="1"/>
  <c r="S105" i="29" s="1"/>
  <c r="P107" i="29"/>
  <c r="L107" i="29"/>
  <c r="U106" i="29"/>
  <c r="U105" i="29" s="1"/>
  <c r="T106" i="29"/>
  <c r="T105" i="29" s="1"/>
  <c r="R106" i="29"/>
  <c r="Q106" i="29"/>
  <c r="Q105" i="29" s="1"/>
  <c r="P106" i="29"/>
  <c r="O106" i="29"/>
  <c r="N106" i="29"/>
  <c r="M106" i="29"/>
  <c r="M105" i="29" s="1"/>
  <c r="K106" i="29"/>
  <c r="J106" i="29"/>
  <c r="I106" i="29"/>
  <c r="L106" i="29" s="1"/>
  <c r="R105" i="29"/>
  <c r="O105" i="29"/>
  <c r="N105" i="29"/>
  <c r="K105" i="29"/>
  <c r="J105" i="29"/>
  <c r="H105" i="29"/>
  <c r="G105" i="29"/>
  <c r="U104" i="29"/>
  <c r="S104" i="29"/>
  <c r="S103" i="29" s="1"/>
  <c r="P104" i="29"/>
  <c r="L104" i="29"/>
  <c r="U103" i="29"/>
  <c r="T103" i="29"/>
  <c r="R103" i="29"/>
  <c r="Q103" i="29"/>
  <c r="P103" i="29"/>
  <c r="O103" i="29"/>
  <c r="N103" i="29"/>
  <c r="M103" i="29"/>
  <c r="K103" i="29"/>
  <c r="J103" i="29"/>
  <c r="I103" i="29"/>
  <c r="L103" i="29" s="1"/>
  <c r="H103" i="29"/>
  <c r="G103" i="29"/>
  <c r="U102" i="29"/>
  <c r="S102" i="29"/>
  <c r="S101" i="29" s="1"/>
  <c r="P102" i="29"/>
  <c r="L102" i="29"/>
  <c r="U101" i="29"/>
  <c r="T101" i="29"/>
  <c r="T95" i="29" s="1"/>
  <c r="R101" i="29"/>
  <c r="Q101" i="29"/>
  <c r="P101" i="29"/>
  <c r="O101" i="29"/>
  <c r="N101" i="29"/>
  <c r="M101" i="29"/>
  <c r="L101" i="29"/>
  <c r="K101" i="29"/>
  <c r="J101" i="29"/>
  <c r="I101" i="29"/>
  <c r="H101" i="29"/>
  <c r="H95" i="29" s="1"/>
  <c r="G101" i="29"/>
  <c r="U100" i="29"/>
  <c r="S100" i="29"/>
  <c r="P100" i="29"/>
  <c r="P99" i="29" s="1"/>
  <c r="L100" i="29"/>
  <c r="U99" i="29"/>
  <c r="T99" i="29"/>
  <c r="S99" i="29"/>
  <c r="R99" i="29"/>
  <c r="Q99" i="29"/>
  <c r="O99" i="29"/>
  <c r="N99" i="29"/>
  <c r="M99" i="29"/>
  <c r="K99" i="29"/>
  <c r="L99" i="29" s="1"/>
  <c r="J99" i="29"/>
  <c r="I99" i="29"/>
  <c r="H99" i="29"/>
  <c r="G99" i="29"/>
  <c r="U98" i="29"/>
  <c r="S98" i="29"/>
  <c r="P98" i="29"/>
  <c r="L98" i="29"/>
  <c r="U97" i="29"/>
  <c r="S97" i="29"/>
  <c r="P97" i="29"/>
  <c r="P96" i="29" s="1"/>
  <c r="P95" i="29" s="1"/>
  <c r="L97" i="29"/>
  <c r="U96" i="29"/>
  <c r="T96" i="29"/>
  <c r="S96" i="29"/>
  <c r="S95" i="29" s="1"/>
  <c r="R96" i="29"/>
  <c r="R95" i="29" s="1"/>
  <c r="Q96" i="29"/>
  <c r="O96" i="29"/>
  <c r="O95" i="29" s="1"/>
  <c r="N96" i="29"/>
  <c r="N95" i="29" s="1"/>
  <c r="M96" i="29"/>
  <c r="K96" i="29"/>
  <c r="K95" i="29" s="1"/>
  <c r="J96" i="29"/>
  <c r="J95" i="29" s="1"/>
  <c r="I96" i="29"/>
  <c r="L96" i="29" s="1"/>
  <c r="H96" i="29"/>
  <c r="G96" i="29"/>
  <c r="G95" i="29" s="1"/>
  <c r="U95" i="29"/>
  <c r="Q95" i="29"/>
  <c r="M95" i="29"/>
  <c r="I95" i="29"/>
  <c r="L95" i="29" s="1"/>
  <c r="U94" i="29"/>
  <c r="S94" i="29"/>
  <c r="S93" i="29" s="1"/>
  <c r="P94" i="29"/>
  <c r="L94" i="29"/>
  <c r="U93" i="29"/>
  <c r="T93" i="29"/>
  <c r="R93" i="29"/>
  <c r="Q93" i="29"/>
  <c r="P93" i="29"/>
  <c r="O93" i="29"/>
  <c r="N93" i="29"/>
  <c r="M93" i="29"/>
  <c r="L93" i="29"/>
  <c r="K93" i="29"/>
  <c r="J93" i="29"/>
  <c r="I93" i="29"/>
  <c r="H93" i="29"/>
  <c r="G93" i="29"/>
  <c r="U92" i="29"/>
  <c r="S92" i="29"/>
  <c r="P92" i="29"/>
  <c r="P91" i="29" s="1"/>
  <c r="P90" i="29" s="1"/>
  <c r="L92" i="29"/>
  <c r="U91" i="29"/>
  <c r="T91" i="29"/>
  <c r="T90" i="29" s="1"/>
  <c r="S91" i="29"/>
  <c r="R91" i="29"/>
  <c r="Q91" i="29"/>
  <c r="O91" i="29"/>
  <c r="O90" i="29" s="1"/>
  <c r="N91" i="29"/>
  <c r="M91" i="29"/>
  <c r="K91" i="29"/>
  <c r="L91" i="29" s="1"/>
  <c r="J91" i="29"/>
  <c r="I91" i="29"/>
  <c r="H91" i="29"/>
  <c r="H90" i="29" s="1"/>
  <c r="G91" i="29"/>
  <c r="G90" i="29" s="1"/>
  <c r="U90" i="29"/>
  <c r="R90" i="29"/>
  <c r="Q90" i="29"/>
  <c r="N90" i="29"/>
  <c r="M90" i="29"/>
  <c r="J90" i="29"/>
  <c r="I90" i="29"/>
  <c r="U89" i="29"/>
  <c r="U88" i="29" s="1"/>
  <c r="S89" i="29"/>
  <c r="S88" i="29" s="1"/>
  <c r="P89" i="29"/>
  <c r="L89" i="29"/>
  <c r="T88" i="29"/>
  <c r="R88" i="29"/>
  <c r="Q88" i="29"/>
  <c r="P88" i="29"/>
  <c r="O88" i="29"/>
  <c r="N88" i="29"/>
  <c r="M88" i="29"/>
  <c r="K88" i="29"/>
  <c r="J88" i="29"/>
  <c r="I88" i="29"/>
  <c r="L88" i="29" s="1"/>
  <c r="H88" i="29"/>
  <c r="G88" i="29"/>
  <c r="U87" i="29"/>
  <c r="S87" i="29"/>
  <c r="P87" i="29"/>
  <c r="L87" i="29"/>
  <c r="U86" i="29"/>
  <c r="S86" i="29"/>
  <c r="P86" i="29"/>
  <c r="L86" i="29"/>
  <c r="U85" i="29"/>
  <c r="S85" i="29"/>
  <c r="S84" i="29" s="1"/>
  <c r="P85" i="29"/>
  <c r="L85" i="29"/>
  <c r="U84" i="29"/>
  <c r="T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U83" i="29"/>
  <c r="S83" i="29"/>
  <c r="P83" i="29"/>
  <c r="L83" i="29"/>
  <c r="U82" i="29"/>
  <c r="S82" i="29"/>
  <c r="P82" i="29"/>
  <c r="P81" i="29" s="1"/>
  <c r="L82" i="29"/>
  <c r="U81" i="29"/>
  <c r="T81" i="29"/>
  <c r="S81" i="29"/>
  <c r="R81" i="29"/>
  <c r="Q81" i="29"/>
  <c r="O81" i="29"/>
  <c r="O73" i="29" s="1"/>
  <c r="N81" i="29"/>
  <c r="M81" i="29"/>
  <c r="K81" i="29"/>
  <c r="K73" i="29" s="1"/>
  <c r="J81" i="29"/>
  <c r="I81" i="29"/>
  <c r="H81" i="29"/>
  <c r="G81" i="29"/>
  <c r="G73" i="29" s="1"/>
  <c r="U80" i="29"/>
  <c r="S80" i="29"/>
  <c r="P80" i="29"/>
  <c r="L80" i="29"/>
  <c r="U79" i="29"/>
  <c r="S79" i="29"/>
  <c r="P79" i="29"/>
  <c r="L79" i="29"/>
  <c r="U78" i="29"/>
  <c r="S78" i="29"/>
  <c r="P78" i="29"/>
  <c r="L78" i="29"/>
  <c r="U77" i="29"/>
  <c r="S77" i="29"/>
  <c r="P77" i="29"/>
  <c r="P76" i="29" s="1"/>
  <c r="L77" i="29"/>
  <c r="U76" i="29"/>
  <c r="T76" i="29"/>
  <c r="S76" i="29"/>
  <c r="R76" i="29"/>
  <c r="Q76" i="29"/>
  <c r="O76" i="29"/>
  <c r="N76" i="29"/>
  <c r="M76" i="29"/>
  <c r="K76" i="29"/>
  <c r="J76" i="29"/>
  <c r="I76" i="29"/>
  <c r="L76" i="29" s="1"/>
  <c r="H76" i="29"/>
  <c r="G76" i="29"/>
  <c r="U75" i="29"/>
  <c r="U74" i="29" s="1"/>
  <c r="U73" i="29" s="1"/>
  <c r="S75" i="29"/>
  <c r="S74" i="29" s="1"/>
  <c r="S73" i="29" s="1"/>
  <c r="P75" i="29"/>
  <c r="L75" i="29"/>
  <c r="T74" i="29"/>
  <c r="R74" i="29"/>
  <c r="R73" i="29" s="1"/>
  <c r="Q74" i="29"/>
  <c r="Q73" i="29" s="1"/>
  <c r="P74" i="29"/>
  <c r="O74" i="29"/>
  <c r="N74" i="29"/>
  <c r="N73" i="29" s="1"/>
  <c r="M74" i="29"/>
  <c r="M73" i="29" s="1"/>
  <c r="K74" i="29"/>
  <c r="J74" i="29"/>
  <c r="J73" i="29" s="1"/>
  <c r="I74" i="29"/>
  <c r="L74" i="29" s="1"/>
  <c r="H74" i="29"/>
  <c r="G74" i="29"/>
  <c r="T73" i="29"/>
  <c r="H73" i="29"/>
  <c r="U72" i="29"/>
  <c r="S72" i="29"/>
  <c r="P72" i="29"/>
  <c r="P71" i="29" s="1"/>
  <c r="L72" i="29"/>
  <c r="U71" i="29"/>
  <c r="T71" i="29"/>
  <c r="S71" i="29"/>
  <c r="R71" i="29"/>
  <c r="Q71" i="29"/>
  <c r="O71" i="29"/>
  <c r="O64" i="29" s="1"/>
  <c r="N71" i="29"/>
  <c r="M71" i="29"/>
  <c r="K71" i="29"/>
  <c r="K64" i="29" s="1"/>
  <c r="J71" i="29"/>
  <c r="I71" i="29"/>
  <c r="H71" i="29"/>
  <c r="G71" i="29"/>
  <c r="G64" i="29" s="1"/>
  <c r="U70" i="29"/>
  <c r="S70" i="29"/>
  <c r="P70" i="29"/>
  <c r="L70" i="29"/>
  <c r="U69" i="29"/>
  <c r="S69" i="29"/>
  <c r="P69" i="29"/>
  <c r="L69" i="29"/>
  <c r="U68" i="29"/>
  <c r="S68" i="29"/>
  <c r="P68" i="29"/>
  <c r="P67" i="29" s="1"/>
  <c r="L68" i="29"/>
  <c r="U67" i="29"/>
  <c r="T67" i="29"/>
  <c r="S67" i="29"/>
  <c r="R67" i="29"/>
  <c r="Q67" i="29"/>
  <c r="O67" i="29"/>
  <c r="N67" i="29"/>
  <c r="M67" i="29"/>
  <c r="K67" i="29"/>
  <c r="J67" i="29"/>
  <c r="I67" i="29"/>
  <c r="L67" i="29" s="1"/>
  <c r="H67" i="29"/>
  <c r="G67" i="29"/>
  <c r="U66" i="29"/>
  <c r="S66" i="29"/>
  <c r="S65" i="29" s="1"/>
  <c r="S64" i="29" s="1"/>
  <c r="P66" i="29"/>
  <c r="L66" i="29"/>
  <c r="U65" i="29"/>
  <c r="U64" i="29" s="1"/>
  <c r="T65" i="29"/>
  <c r="R65" i="29"/>
  <c r="R64" i="29" s="1"/>
  <c r="Q65" i="29"/>
  <c r="Q64" i="29" s="1"/>
  <c r="P65" i="29"/>
  <c r="O65" i="29"/>
  <c r="N65" i="29"/>
  <c r="N64" i="29" s="1"/>
  <c r="M65" i="29"/>
  <c r="M64" i="29" s="1"/>
  <c r="K65" i="29"/>
  <c r="J65" i="29"/>
  <c r="J64" i="29" s="1"/>
  <c r="I65" i="29"/>
  <c r="L65" i="29" s="1"/>
  <c r="H65" i="29"/>
  <c r="G65" i="29"/>
  <c r="T64" i="29"/>
  <c r="H64" i="29"/>
  <c r="L63" i="29"/>
  <c r="U62" i="29"/>
  <c r="T62" i="29"/>
  <c r="S62" i="29"/>
  <c r="R62" i="29"/>
  <c r="Q62" i="29"/>
  <c r="P62" i="29"/>
  <c r="O62" i="29"/>
  <c r="K62" i="29"/>
  <c r="J62" i="29"/>
  <c r="I62" i="29"/>
  <c r="L62" i="29" s="1"/>
  <c r="U61" i="29"/>
  <c r="S61" i="29"/>
  <c r="P61" i="29"/>
  <c r="L61" i="29"/>
  <c r="U60" i="29"/>
  <c r="S60" i="29"/>
  <c r="P60" i="29"/>
  <c r="L60" i="29"/>
  <c r="U59" i="29"/>
  <c r="S59" i="29"/>
  <c r="P59" i="29"/>
  <c r="L59" i="29"/>
  <c r="U58" i="29"/>
  <c r="S58" i="29"/>
  <c r="P58" i="29"/>
  <c r="P57" i="29" s="1"/>
  <c r="L58" i="29"/>
  <c r="U57" i="29"/>
  <c r="T57" i="29"/>
  <c r="S57" i="29"/>
  <c r="R57" i="29"/>
  <c r="Q57" i="29"/>
  <c r="O57" i="29"/>
  <c r="N57" i="29"/>
  <c r="M57" i="29"/>
  <c r="K57" i="29"/>
  <c r="L57" i="29" s="1"/>
  <c r="J57" i="29"/>
  <c r="I57" i="29"/>
  <c r="H57" i="29"/>
  <c r="G57" i="29"/>
  <c r="U56" i="29"/>
  <c r="S56" i="29"/>
  <c r="P56" i="29"/>
  <c r="P55" i="29" s="1"/>
  <c r="L56" i="29"/>
  <c r="U55" i="29"/>
  <c r="T55" i="29"/>
  <c r="S55" i="29"/>
  <c r="R55" i="29"/>
  <c r="Q55" i="29"/>
  <c r="O55" i="29"/>
  <c r="N55" i="29"/>
  <c r="M55" i="29"/>
  <c r="K55" i="29"/>
  <c r="J55" i="29"/>
  <c r="I55" i="29"/>
  <c r="L55" i="29" s="1"/>
  <c r="H55" i="29"/>
  <c r="G55" i="29"/>
  <c r="U54" i="29"/>
  <c r="S54" i="29"/>
  <c r="S53" i="29" s="1"/>
  <c r="P54" i="29"/>
  <c r="L54" i="29"/>
  <c r="U53" i="29"/>
  <c r="T53" i="29"/>
  <c r="R53" i="29"/>
  <c r="Q53" i="29"/>
  <c r="P53" i="29"/>
  <c r="O53" i="29"/>
  <c r="N53" i="29"/>
  <c r="M53" i="29"/>
  <c r="K53" i="29"/>
  <c r="J53" i="29"/>
  <c r="I53" i="29"/>
  <c r="L53" i="29" s="1"/>
  <c r="H53" i="29"/>
  <c r="G53" i="29"/>
  <c r="U52" i="29"/>
  <c r="S52" i="29"/>
  <c r="S51" i="29" s="1"/>
  <c r="P52" i="29"/>
  <c r="L52" i="29"/>
  <c r="U51" i="29"/>
  <c r="T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U50" i="29"/>
  <c r="S50" i="29"/>
  <c r="P50" i="29"/>
  <c r="L50" i="29"/>
  <c r="U49" i="29"/>
  <c r="S49" i="29"/>
  <c r="P49" i="29"/>
  <c r="L49" i="29"/>
  <c r="U48" i="29"/>
  <c r="S48" i="29"/>
  <c r="P48" i="29"/>
  <c r="P47" i="29" s="1"/>
  <c r="L48" i="29"/>
  <c r="U47" i="29"/>
  <c r="T47" i="29"/>
  <c r="S47" i="29"/>
  <c r="R47" i="29"/>
  <c r="Q47" i="29"/>
  <c r="O47" i="29"/>
  <c r="N47" i="29"/>
  <c r="M47" i="29"/>
  <c r="K47" i="29"/>
  <c r="L47" i="29" s="1"/>
  <c r="J47" i="29"/>
  <c r="I47" i="29"/>
  <c r="H47" i="29"/>
  <c r="G47" i="29"/>
  <c r="U46" i="29"/>
  <c r="S46" i="29"/>
  <c r="P46" i="29"/>
  <c r="L46" i="29"/>
  <c r="U45" i="29"/>
  <c r="S45" i="29"/>
  <c r="P45" i="29"/>
  <c r="L45" i="29"/>
  <c r="U44" i="29"/>
  <c r="S44" i="29"/>
  <c r="P44" i="29"/>
  <c r="L44" i="29"/>
  <c r="U43" i="29"/>
  <c r="S43" i="29"/>
  <c r="P43" i="29"/>
  <c r="L43" i="29"/>
  <c r="U42" i="29"/>
  <c r="S42" i="29"/>
  <c r="P42" i="29"/>
  <c r="L42" i="29"/>
  <c r="U41" i="29"/>
  <c r="S41" i="29"/>
  <c r="P41" i="29"/>
  <c r="P40" i="29" s="1"/>
  <c r="L41" i="29"/>
  <c r="U40" i="29"/>
  <c r="T40" i="29"/>
  <c r="S40" i="29"/>
  <c r="R40" i="29"/>
  <c r="Q40" i="29"/>
  <c r="O40" i="29"/>
  <c r="N40" i="29"/>
  <c r="M40" i="29"/>
  <c r="K40" i="29"/>
  <c r="J40" i="29"/>
  <c r="I40" i="29"/>
  <c r="L40" i="29" s="1"/>
  <c r="H40" i="29"/>
  <c r="G40" i="29"/>
  <c r="U39" i="29"/>
  <c r="S39" i="29"/>
  <c r="S38" i="29" s="1"/>
  <c r="P39" i="29"/>
  <c r="L39" i="29"/>
  <c r="U38" i="29"/>
  <c r="T38" i="29"/>
  <c r="R38" i="29"/>
  <c r="Q38" i="29"/>
  <c r="P38" i="29"/>
  <c r="O38" i="29"/>
  <c r="N38" i="29"/>
  <c r="M38" i="29"/>
  <c r="K38" i="29"/>
  <c r="J38" i="29"/>
  <c r="I38" i="29"/>
  <c r="L38" i="29" s="1"/>
  <c r="H38" i="29"/>
  <c r="G38" i="29"/>
  <c r="U37" i="29"/>
  <c r="S37" i="29"/>
  <c r="P37" i="29"/>
  <c r="L37" i="29"/>
  <c r="U36" i="29"/>
  <c r="S36" i="29"/>
  <c r="P36" i="29"/>
  <c r="L36" i="29"/>
  <c r="U35" i="29"/>
  <c r="S35" i="29"/>
  <c r="P35" i="29"/>
  <c r="L35" i="29"/>
  <c r="U34" i="29"/>
  <c r="S34" i="29"/>
  <c r="P34" i="29"/>
  <c r="L34" i="29"/>
  <c r="U33" i="29"/>
  <c r="S33" i="29"/>
  <c r="P33" i="29"/>
  <c r="L33" i="29"/>
  <c r="U32" i="29"/>
  <c r="S32" i="29"/>
  <c r="P32" i="29"/>
  <c r="L32" i="29"/>
  <c r="U31" i="29"/>
  <c r="S31" i="29"/>
  <c r="P31" i="29"/>
  <c r="L31" i="29"/>
  <c r="U30" i="29"/>
  <c r="S30" i="29"/>
  <c r="P30" i="29"/>
  <c r="L30" i="29"/>
  <c r="U29" i="29"/>
  <c r="S29" i="29"/>
  <c r="S28" i="29" s="1"/>
  <c r="P29" i="29"/>
  <c r="L29" i="29"/>
  <c r="U28" i="29"/>
  <c r="T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U27" i="29"/>
  <c r="S27" i="29"/>
  <c r="P27" i="29"/>
  <c r="L27" i="29"/>
  <c r="U26" i="29"/>
  <c r="S26" i="29"/>
  <c r="P26" i="29"/>
  <c r="L26" i="29"/>
  <c r="U25" i="29"/>
  <c r="S25" i="29"/>
  <c r="P25" i="29"/>
  <c r="L25" i="29"/>
  <c r="U24" i="29"/>
  <c r="S24" i="29"/>
  <c r="P24" i="29"/>
  <c r="L24" i="29"/>
  <c r="U23" i="29"/>
  <c r="S23" i="29"/>
  <c r="P23" i="29"/>
  <c r="L23" i="29"/>
  <c r="U22" i="29"/>
  <c r="S22" i="29"/>
  <c r="P22" i="29"/>
  <c r="P21" i="29" s="1"/>
  <c r="L22" i="29"/>
  <c r="U21" i="29"/>
  <c r="T21" i="29"/>
  <c r="S21" i="29"/>
  <c r="R21" i="29"/>
  <c r="Q21" i="29"/>
  <c r="O21" i="29"/>
  <c r="O5" i="29" s="1"/>
  <c r="O4" i="29" s="1"/>
  <c r="N21" i="29"/>
  <c r="M21" i="29"/>
  <c r="K21" i="29"/>
  <c r="K5" i="29" s="1"/>
  <c r="J21" i="29"/>
  <c r="I21" i="29"/>
  <c r="H21" i="29"/>
  <c r="G21" i="29"/>
  <c r="G5" i="29" s="1"/>
  <c r="G4" i="29" s="1"/>
  <c r="U20" i="29"/>
  <c r="S20" i="29"/>
  <c r="P20" i="29"/>
  <c r="L20" i="29"/>
  <c r="U19" i="29"/>
  <c r="S19" i="29"/>
  <c r="P19" i="29"/>
  <c r="L19" i="29"/>
  <c r="U18" i="29"/>
  <c r="S18" i="29"/>
  <c r="P18" i="29"/>
  <c r="L18" i="29"/>
  <c r="U17" i="29"/>
  <c r="S17" i="29"/>
  <c r="P17" i="29"/>
  <c r="P16" i="29" s="1"/>
  <c r="L17" i="29"/>
  <c r="U16" i="29"/>
  <c r="T16" i="29"/>
  <c r="S16" i="29"/>
  <c r="R16" i="29"/>
  <c r="Q16" i="29"/>
  <c r="O16" i="29"/>
  <c r="N16" i="29"/>
  <c r="M16" i="29"/>
  <c r="K16" i="29"/>
  <c r="J16" i="29"/>
  <c r="I16" i="29"/>
  <c r="L16" i="29" s="1"/>
  <c r="H16" i="29"/>
  <c r="G16" i="29"/>
  <c r="U15" i="29"/>
  <c r="S15" i="29"/>
  <c r="P15" i="29"/>
  <c r="L15" i="29"/>
  <c r="U14" i="29"/>
  <c r="S14" i="29"/>
  <c r="P14" i="29"/>
  <c r="L14" i="29"/>
  <c r="U13" i="29"/>
  <c r="U12" i="29" s="1"/>
  <c r="S13" i="29"/>
  <c r="S12" i="29" s="1"/>
  <c r="P13" i="29"/>
  <c r="L13" i="29"/>
  <c r="T12" i="29"/>
  <c r="R12" i="29"/>
  <c r="Q12" i="29"/>
  <c r="P12" i="29"/>
  <c r="O12" i="29"/>
  <c r="N12" i="29"/>
  <c r="M12" i="29"/>
  <c r="K12" i="29"/>
  <c r="J12" i="29"/>
  <c r="I12" i="29"/>
  <c r="L12" i="29" s="1"/>
  <c r="H12" i="29"/>
  <c r="G12" i="29"/>
  <c r="X11" i="29"/>
  <c r="W11" i="29"/>
  <c r="U11" i="29"/>
  <c r="S11" i="29"/>
  <c r="P11" i="29"/>
  <c r="P10" i="29" s="1"/>
  <c r="L11" i="29"/>
  <c r="X10" i="29"/>
  <c r="W10" i="29"/>
  <c r="V10" i="29"/>
  <c r="V11" i="29" s="1"/>
  <c r="U10" i="29"/>
  <c r="T10" i="29"/>
  <c r="S10" i="29"/>
  <c r="R10" i="29"/>
  <c r="Q10" i="29"/>
  <c r="O10" i="29"/>
  <c r="N10" i="29"/>
  <c r="M10" i="29"/>
  <c r="K10" i="29"/>
  <c r="J10" i="29"/>
  <c r="I10" i="29"/>
  <c r="L10" i="29" s="1"/>
  <c r="H10" i="29"/>
  <c r="G10" i="29"/>
  <c r="U9" i="29"/>
  <c r="S9" i="29"/>
  <c r="P9" i="29"/>
  <c r="L9" i="29"/>
  <c r="U8" i="29"/>
  <c r="S8" i="29"/>
  <c r="P8" i="29"/>
  <c r="L8" i="29"/>
  <c r="U7" i="29"/>
  <c r="S7" i="29"/>
  <c r="S6" i="29" s="1"/>
  <c r="S5" i="29" s="1"/>
  <c r="P7" i="29"/>
  <c r="L7" i="29"/>
  <c r="U6" i="29"/>
  <c r="U5" i="29" s="1"/>
  <c r="U4" i="29" s="1"/>
  <c r="T6" i="29"/>
  <c r="R6" i="29"/>
  <c r="R5" i="29" s="1"/>
  <c r="Q6" i="29"/>
  <c r="Q5" i="29" s="1"/>
  <c r="Q4" i="29" s="1"/>
  <c r="P6" i="29"/>
  <c r="O6" i="29"/>
  <c r="N6" i="29"/>
  <c r="N5" i="29" s="1"/>
  <c r="M6" i="29"/>
  <c r="M5" i="29" s="1"/>
  <c r="M4" i="29" s="1"/>
  <c r="K6" i="29"/>
  <c r="J6" i="29"/>
  <c r="J5" i="29" s="1"/>
  <c r="J4" i="29" s="1"/>
  <c r="I6" i="29"/>
  <c r="L6" i="29" s="1"/>
  <c r="H6" i="29"/>
  <c r="G6" i="29"/>
  <c r="T5" i="29"/>
  <c r="T4" i="29" s="1"/>
  <c r="H5" i="29"/>
  <c r="H4" i="29" s="1"/>
  <c r="S175" i="29" l="1"/>
  <c r="N4" i="29"/>
  <c r="R4" i="29"/>
  <c r="P5" i="29"/>
  <c r="P4" i="29" s="1"/>
  <c r="S90" i="29"/>
  <c r="P121" i="29"/>
  <c r="P111" i="29" s="1"/>
  <c r="S145" i="29"/>
  <c r="L157" i="29"/>
  <c r="P181" i="29"/>
  <c r="U210" i="29"/>
  <c r="S240" i="29"/>
  <c r="S4" i="29"/>
  <c r="P64" i="29"/>
  <c r="P73" i="29"/>
  <c r="L118" i="29"/>
  <c r="P129" i="29"/>
  <c r="P145" i="29"/>
  <c r="L181" i="29"/>
  <c r="L21" i="29"/>
  <c r="I64" i="29"/>
  <c r="L64" i="29" s="1"/>
  <c r="L71" i="29"/>
  <c r="I73" i="29"/>
  <c r="L73" i="29" s="1"/>
  <c r="L81" i="29"/>
  <c r="K90" i="29"/>
  <c r="L90" i="29" s="1"/>
  <c r="I134" i="29"/>
  <c r="L134" i="29" s="1"/>
  <c r="K137" i="29"/>
  <c r="L137" i="29" s="1"/>
  <c r="I154" i="29"/>
  <c r="L154" i="29" s="1"/>
  <c r="K157" i="29"/>
  <c r="I160" i="29"/>
  <c r="L160" i="29" s="1"/>
  <c r="L166" i="29"/>
  <c r="K175" i="29"/>
  <c r="L175" i="29" s="1"/>
  <c r="I186" i="29"/>
  <c r="L186" i="29" s="1"/>
  <c r="K189" i="29"/>
  <c r="L189" i="29" s="1"/>
  <c r="I194" i="29"/>
  <c r="L194" i="29" s="1"/>
  <c r="I202" i="29"/>
  <c r="L202" i="29" s="1"/>
  <c r="I236" i="29"/>
  <c r="L236" i="29" s="1"/>
  <c r="K240" i="29"/>
  <c r="L240" i="29" s="1"/>
  <c r="J251" i="29"/>
  <c r="J111" i="29" s="1"/>
  <c r="J110" i="29" s="1"/>
  <c r="N251" i="29"/>
  <c r="G266" i="29"/>
  <c r="G111" i="29" s="1"/>
  <c r="G110" i="29" s="1"/>
  <c r="K266" i="29"/>
  <c r="S276" i="29"/>
  <c r="P276" i="29"/>
  <c r="I290" i="29"/>
  <c r="L290" i="29" s="1"/>
  <c r="L297" i="29"/>
  <c r="K296" i="29"/>
  <c r="Q296" i="29"/>
  <c r="Q111" i="29" s="1"/>
  <c r="Q110" i="29" s="1"/>
  <c r="U296" i="29"/>
  <c r="U111" i="29" s="1"/>
  <c r="U110" i="29" s="1"/>
  <c r="I309" i="29"/>
  <c r="L309" i="29" s="1"/>
  <c r="L310" i="29"/>
  <c r="S312" i="29"/>
  <c r="T317" i="29"/>
  <c r="L333" i="29"/>
  <c r="K332" i="29"/>
  <c r="Q332" i="29"/>
  <c r="U332" i="29"/>
  <c r="T355" i="29"/>
  <c r="J356" i="29"/>
  <c r="J355" i="29" s="1"/>
  <c r="U356" i="29"/>
  <c r="U355" i="29" s="1"/>
  <c r="S356" i="29"/>
  <c r="S355" i="29" s="1"/>
  <c r="P356" i="29"/>
  <c r="P418" i="29"/>
  <c r="P433" i="29"/>
  <c r="G467" i="29"/>
  <c r="Q467" i="29"/>
  <c r="Q466" i="29" s="1"/>
  <c r="U467" i="29"/>
  <c r="L477" i="29"/>
  <c r="S480" i="29"/>
  <c r="L499" i="29"/>
  <c r="O504" i="29"/>
  <c r="J504" i="29"/>
  <c r="N504" i="29"/>
  <c r="R504" i="29"/>
  <c r="L542" i="29"/>
  <c r="S551" i="29"/>
  <c r="P551" i="29"/>
  <c r="N572" i="29"/>
  <c r="I572" i="29"/>
  <c r="S573" i="29"/>
  <c r="S572" i="29" s="1"/>
  <c r="P583" i="29"/>
  <c r="P572" i="29" s="1"/>
  <c r="I5" i="29"/>
  <c r="I245" i="29"/>
  <c r="L245" i="29" s="1"/>
  <c r="I266" i="29"/>
  <c r="L266" i="29" s="1"/>
  <c r="R266" i="29"/>
  <c r="R111" i="29" s="1"/>
  <c r="R110" i="29" s="1"/>
  <c r="O276" i="29"/>
  <c r="O111" i="29" s="1"/>
  <c r="O110" i="29" s="1"/>
  <c r="O3" i="29" s="1"/>
  <c r="T276" i="29"/>
  <c r="T111" i="29" s="1"/>
  <c r="T110" i="29" s="1"/>
  <c r="H296" i="29"/>
  <c r="H111" i="29" s="1"/>
  <c r="H110" i="29" s="1"/>
  <c r="M296" i="29"/>
  <c r="M111" i="29" s="1"/>
  <c r="M110" i="29" s="1"/>
  <c r="T312" i="29"/>
  <c r="I317" i="29"/>
  <c r="G317" i="29"/>
  <c r="H332" i="29"/>
  <c r="M332" i="29"/>
  <c r="G355" i="29"/>
  <c r="Q356" i="29"/>
  <c r="Q355" i="29" s="1"/>
  <c r="N364" i="29"/>
  <c r="N363" i="29" s="1"/>
  <c r="M363" i="29"/>
  <c r="P455" i="29"/>
  <c r="J467" i="29"/>
  <c r="J466" i="29" s="1"/>
  <c r="H467" i="29"/>
  <c r="M467" i="29"/>
  <c r="M466" i="29" s="1"/>
  <c r="L471" i="29"/>
  <c r="L493" i="29"/>
  <c r="T504" i="29"/>
  <c r="S528" i="29"/>
  <c r="S504" i="29" s="1"/>
  <c r="L536" i="29"/>
  <c r="R572" i="29"/>
  <c r="T572" i="29"/>
  <c r="I105" i="29"/>
  <c r="L105" i="29" s="1"/>
  <c r="I210" i="29"/>
  <c r="L210" i="29" s="1"/>
  <c r="N266" i="29"/>
  <c r="N111" i="29" s="1"/>
  <c r="N110" i="29" s="1"/>
  <c r="S266" i="29"/>
  <c r="S111" i="29" s="1"/>
  <c r="S110" i="29" s="1"/>
  <c r="G276" i="29"/>
  <c r="L277" i="29"/>
  <c r="K276" i="29"/>
  <c r="L296" i="29"/>
  <c r="S296" i="29"/>
  <c r="P296" i="29"/>
  <c r="L313" i="29"/>
  <c r="K312" i="29"/>
  <c r="L312" i="29" s="1"/>
  <c r="H317" i="29"/>
  <c r="L332" i="29"/>
  <c r="M356" i="29"/>
  <c r="M355" i="29" s="1"/>
  <c r="R355" i="29"/>
  <c r="L400" i="29"/>
  <c r="N467" i="29"/>
  <c r="N466" i="29" s="1"/>
  <c r="I467" i="29"/>
  <c r="L468" i="29"/>
  <c r="S467" i="29"/>
  <c r="P467" i="29"/>
  <c r="G504" i="29"/>
  <c r="H504" i="29"/>
  <c r="P505" i="29"/>
  <c r="U504" i="29"/>
  <c r="P518" i="29"/>
  <c r="L604" i="29"/>
  <c r="L276" i="29"/>
  <c r="L340" i="29"/>
  <c r="K339" i="29"/>
  <c r="L339" i="29" s="1"/>
  <c r="L356" i="29"/>
  <c r="I355" i="29"/>
  <c r="N356" i="29"/>
  <c r="N355" i="29" s="1"/>
  <c r="R466" i="29"/>
  <c r="O466" i="29"/>
  <c r="T466" i="29"/>
  <c r="L505" i="29"/>
  <c r="I504" i="29"/>
  <c r="L558" i="29"/>
  <c r="K317" i="29"/>
  <c r="K352" i="29"/>
  <c r="L352" i="29" s="1"/>
  <c r="K400" i="29"/>
  <c r="K355" i="29" s="1"/>
  <c r="K433" i="29"/>
  <c r="L433" i="29" s="1"/>
  <c r="K485" i="29"/>
  <c r="L485" i="29" s="1"/>
  <c r="K563" i="29"/>
  <c r="L563" i="29" s="1"/>
  <c r="H613" i="29"/>
  <c r="H593" i="29" s="1"/>
  <c r="H592" i="29" s="1"/>
  <c r="T613" i="29"/>
  <c r="J622" i="29"/>
  <c r="J593" i="29" s="1"/>
  <c r="J592" i="29" s="1"/>
  <c r="N622" i="29"/>
  <c r="R622" i="29"/>
  <c r="R593" i="29" s="1"/>
  <c r="R592" i="29" s="1"/>
  <c r="O631" i="29"/>
  <c r="O593" i="29" s="1"/>
  <c r="O592" i="29" s="1"/>
  <c r="O662" i="29"/>
  <c r="T662" i="29"/>
  <c r="I671" i="29"/>
  <c r="L671" i="29" s="1"/>
  <c r="L679" i="29"/>
  <c r="K678" i="29"/>
  <c r="G696" i="29"/>
  <c r="K696" i="29"/>
  <c r="P703" i="29"/>
  <c r="T710" i="29"/>
  <c r="L343" i="29"/>
  <c r="L357" i="29"/>
  <c r="L472" i="29"/>
  <c r="L478" i="29"/>
  <c r="L494" i="29"/>
  <c r="L500" i="29"/>
  <c r="L519" i="29"/>
  <c r="L537" i="29"/>
  <c r="L543" i="29"/>
  <c r="L549" i="29"/>
  <c r="T604" i="29"/>
  <c r="I613" i="29"/>
  <c r="L613" i="29" s="1"/>
  <c r="M613" i="29"/>
  <c r="M593" i="29" s="1"/>
  <c r="M592" i="29" s="1"/>
  <c r="Q613" i="29"/>
  <c r="U613" i="29"/>
  <c r="U593" i="29" s="1"/>
  <c r="U592" i="29" s="1"/>
  <c r="G631" i="29"/>
  <c r="G593" i="29" s="1"/>
  <c r="G592" i="29" s="1"/>
  <c r="K631" i="29"/>
  <c r="S640" i="29"/>
  <c r="S593" i="29" s="1"/>
  <c r="S592" i="29" s="1"/>
  <c r="P640" i="29"/>
  <c r="P593" i="29" s="1"/>
  <c r="P592" i="29" s="1"/>
  <c r="H649" i="29"/>
  <c r="T649" i="29"/>
  <c r="G662" i="29"/>
  <c r="L663" i="29"/>
  <c r="K662" i="29"/>
  <c r="J671" i="29"/>
  <c r="N671" i="29"/>
  <c r="N593" i="29" s="1"/>
  <c r="N592" i="29" s="1"/>
  <c r="R671" i="29"/>
  <c r="H678" i="29"/>
  <c r="M678" i="29"/>
  <c r="P687" i="29"/>
  <c r="U687" i="29"/>
  <c r="R696" i="29"/>
  <c r="I703" i="29"/>
  <c r="L703" i="29" s="1"/>
  <c r="M703" i="29"/>
  <c r="L711" i="29"/>
  <c r="K710" i="29"/>
  <c r="P717" i="29"/>
  <c r="S809" i="29"/>
  <c r="L823" i="29"/>
  <c r="L662" i="29"/>
  <c r="L678" i="29"/>
  <c r="I696" i="29"/>
  <c r="L696" i="29" s="1"/>
  <c r="L697" i="29"/>
  <c r="K468" i="29"/>
  <c r="K474" i="29"/>
  <c r="L474" i="29" s="1"/>
  <c r="K480" i="29"/>
  <c r="L480" i="29" s="1"/>
  <c r="K496" i="29"/>
  <c r="L496" i="29" s="1"/>
  <c r="K528" i="29"/>
  <c r="K504" i="29" s="1"/>
  <c r="K539" i="29"/>
  <c r="L539" i="29" s="1"/>
  <c r="K551" i="29"/>
  <c r="L551" i="29" s="1"/>
  <c r="K558" i="29"/>
  <c r="K573" i="29"/>
  <c r="K572" i="29" s="1"/>
  <c r="L641" i="29"/>
  <c r="K640" i="29"/>
  <c r="L640" i="29" s="1"/>
  <c r="S662" i="29"/>
  <c r="P662" i="29"/>
  <c r="J687" i="29"/>
  <c r="I710" i="29"/>
  <c r="L710" i="29" s="1"/>
  <c r="S710" i="29"/>
  <c r="P744" i="29"/>
  <c r="P760" i="29"/>
  <c r="S767" i="29"/>
  <c r="K717" i="29"/>
  <c r="L717" i="29" s="1"/>
  <c r="K784" i="29"/>
  <c r="L784" i="29" s="1"/>
  <c r="K816" i="29"/>
  <c r="L816" i="29" s="1"/>
  <c r="K823" i="29"/>
  <c r="G840" i="29"/>
  <c r="K840" i="29"/>
  <c r="T882" i="29"/>
  <c r="S883" i="29"/>
  <c r="T942" i="29"/>
  <c r="U943" i="29"/>
  <c r="U942" i="29" s="1"/>
  <c r="O942" i="29"/>
  <c r="P1074" i="29"/>
  <c r="P1073" i="29" s="1"/>
  <c r="P1072" i="29" s="1"/>
  <c r="M1073" i="29"/>
  <c r="M1072" i="29" s="1"/>
  <c r="L754" i="29"/>
  <c r="I840" i="29"/>
  <c r="L840" i="29" s="1"/>
  <c r="R840" i="29"/>
  <c r="L856" i="29"/>
  <c r="L871" i="29"/>
  <c r="I868" i="29"/>
  <c r="L868" i="29" s="1"/>
  <c r="U883" i="29"/>
  <c r="U882" i="29" s="1"/>
  <c r="S928" i="29"/>
  <c r="G942" i="29"/>
  <c r="K942" i="29"/>
  <c r="S1010" i="29"/>
  <c r="P1010" i="29"/>
  <c r="P942" i="29"/>
  <c r="K726" i="29"/>
  <c r="L726" i="29" s="1"/>
  <c r="K733" i="29"/>
  <c r="L733" i="29" s="1"/>
  <c r="K809" i="29"/>
  <c r="L809" i="29" s="1"/>
  <c r="Q835" i="29"/>
  <c r="L884" i="29"/>
  <c r="I883" i="29"/>
  <c r="J882" i="29"/>
  <c r="S943" i="29"/>
  <c r="S942" i="29" s="1"/>
  <c r="U1073" i="29"/>
  <c r="U1072" i="29" s="1"/>
  <c r="I928" i="29"/>
  <c r="L928" i="29" s="1"/>
  <c r="I943" i="29"/>
  <c r="I1007" i="29"/>
  <c r="L1007" i="29" s="1"/>
  <c r="I1034" i="29"/>
  <c r="L1034" i="29" s="1"/>
  <c r="P1059" i="29"/>
  <c r="S1061" i="29"/>
  <c r="P1062" i="29"/>
  <c r="L1110" i="29"/>
  <c r="S1117" i="29"/>
  <c r="P1117" i="29"/>
  <c r="H1117" i="29"/>
  <c r="H1073" i="29" s="1"/>
  <c r="H1072" i="29" s="1"/>
  <c r="S1129" i="29"/>
  <c r="S1073" i="29" s="1"/>
  <c r="S1072" i="29" s="1"/>
  <c r="U1129" i="29"/>
  <c r="S1186" i="29"/>
  <c r="S1193" i="29"/>
  <c r="S1138" i="29" s="1"/>
  <c r="S1206" i="29"/>
  <c r="S1205" i="29" s="1"/>
  <c r="P1206" i="29"/>
  <c r="U1205" i="29"/>
  <c r="P1254" i="29"/>
  <c r="I859" i="29"/>
  <c r="L859" i="29" s="1"/>
  <c r="I935" i="29"/>
  <c r="L935" i="29" s="1"/>
  <c r="I1074" i="29"/>
  <c r="O1117" i="29"/>
  <c r="O1073" i="29" s="1"/>
  <c r="O1072" i="29" s="1"/>
  <c r="T1129" i="29"/>
  <c r="T1073" i="29" s="1"/>
  <c r="T1072" i="29" s="1"/>
  <c r="I1129" i="29"/>
  <c r="M1129" i="29"/>
  <c r="Q1129" i="29"/>
  <c r="Q1073" i="29" s="1"/>
  <c r="Q1072" i="29" s="1"/>
  <c r="H1138" i="29"/>
  <c r="J1205" i="29"/>
  <c r="O1205" i="29"/>
  <c r="S1274" i="29"/>
  <c r="S1273" i="29" s="1"/>
  <c r="N1273" i="29"/>
  <c r="I1010" i="29"/>
  <c r="L1010" i="29" s="1"/>
  <c r="G1117" i="29"/>
  <c r="G1073" i="29" s="1"/>
  <c r="G1072" i="29" s="1"/>
  <c r="K1117" i="29"/>
  <c r="L1117" i="29" s="1"/>
  <c r="L1130" i="29"/>
  <c r="K1129" i="29"/>
  <c r="L1139" i="29"/>
  <c r="I1138" i="29"/>
  <c r="T1205" i="29"/>
  <c r="P1274" i="29"/>
  <c r="P1273" i="29" s="1"/>
  <c r="J1273" i="29"/>
  <c r="L1274" i="29"/>
  <c r="I1273" i="29"/>
  <c r="L1273" i="29" s="1"/>
  <c r="L1206" i="29"/>
  <c r="L1262" i="29"/>
  <c r="L1290" i="29"/>
  <c r="K1193" i="29"/>
  <c r="L1193" i="29" s="1"/>
  <c r="O2" i="29" l="1"/>
  <c r="M3" i="29"/>
  <c r="M2" i="29" s="1"/>
  <c r="H3" i="29"/>
  <c r="H2" i="29" s="1"/>
  <c r="Q1320" i="29"/>
  <c r="J3" i="29"/>
  <c r="J2" i="29" s="1"/>
  <c r="K1138" i="29"/>
  <c r="I1073" i="29"/>
  <c r="L1074" i="29"/>
  <c r="I882" i="29"/>
  <c r="L882" i="29" s="1"/>
  <c r="L883" i="29"/>
  <c r="K467" i="29"/>
  <c r="K466" i="29" s="1"/>
  <c r="L528" i="29"/>
  <c r="I111" i="29"/>
  <c r="N3" i="29"/>
  <c r="N2" i="29" s="1"/>
  <c r="K111" i="29"/>
  <c r="K110" i="29" s="1"/>
  <c r="L1129" i="29"/>
  <c r="P1205" i="29"/>
  <c r="L943" i="29"/>
  <c r="I942" i="29"/>
  <c r="L942" i="29" s="1"/>
  <c r="K1073" i="29"/>
  <c r="K1072" i="29" s="1"/>
  <c r="S882" i="29"/>
  <c r="T593" i="29"/>
  <c r="T592" i="29" s="1"/>
  <c r="T3" i="29" s="1"/>
  <c r="T2" i="29" s="1"/>
  <c r="I593" i="29"/>
  <c r="P504" i="29"/>
  <c r="P466" i="29" s="1"/>
  <c r="S466" i="29"/>
  <c r="H466" i="29"/>
  <c r="L317" i="29"/>
  <c r="L573" i="29"/>
  <c r="U466" i="29"/>
  <c r="U3" i="29" s="1"/>
  <c r="U2" i="29" s="1"/>
  <c r="X3" i="29" s="1"/>
  <c r="L1138" i="29"/>
  <c r="Q593" i="29"/>
  <c r="Q592" i="29" s="1"/>
  <c r="Q3" i="29" s="1"/>
  <c r="Q2" i="29" s="1"/>
  <c r="L355" i="29"/>
  <c r="I4" i="29"/>
  <c r="L5" i="29"/>
  <c r="L572" i="29"/>
  <c r="P355" i="29"/>
  <c r="P110" i="29" s="1"/>
  <c r="P3" i="29" s="1"/>
  <c r="P2" i="29" s="1"/>
  <c r="V3" i="29" s="1"/>
  <c r="K4" i="29"/>
  <c r="K593" i="29"/>
  <c r="K592" i="29" s="1"/>
  <c r="L504" i="29"/>
  <c r="I466" i="29"/>
  <c r="L466" i="29" s="1"/>
  <c r="L467" i="29"/>
  <c r="L631" i="29"/>
  <c r="G466" i="29"/>
  <c r="G3" i="29" s="1"/>
  <c r="G2" i="29" s="1"/>
  <c r="S3" i="29"/>
  <c r="S2" i="29" s="1"/>
  <c r="W3" i="29" s="1"/>
  <c r="R3" i="29"/>
  <c r="R2" i="29" s="1"/>
  <c r="L593" i="29" l="1"/>
  <c r="I592" i="29"/>
  <c r="L592" i="29" s="1"/>
  <c r="I1072" i="29"/>
  <c r="L1072" i="29" s="1"/>
  <c r="L1073" i="29"/>
  <c r="K3" i="29"/>
  <c r="K2" i="29" s="1"/>
  <c r="L4" i="29"/>
  <c r="I110" i="29"/>
  <c r="L110" i="29" s="1"/>
  <c r="L111" i="29"/>
  <c r="I3" i="29" l="1"/>
  <c r="L3" i="29" l="1"/>
  <c r="I2" i="29"/>
  <c r="L2" i="29" s="1"/>
</calcChain>
</file>

<file path=xl/sharedStrings.xml><?xml version="1.0" encoding="utf-8"?>
<sst xmlns="http://schemas.openxmlformats.org/spreadsheetml/2006/main" count="3832" uniqueCount="622">
  <si>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</si>
  <si>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</si>
  <si>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</si>
  <si>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</si>
  <si>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</si>
  <si>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</si>
  <si>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</si>
  <si>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</si>
  <si>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</si>
  <si>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</si>
  <si>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</si>
  <si>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</si>
  <si>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</si>
  <si>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</si>
  <si>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</si>
  <si>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</si>
  <si>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</si>
  <si>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</si>
  <si>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</si>
  <si>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</si>
  <si>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</si>
  <si>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</si>
  <si>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</si>
  <si>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</si>
  <si>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</si>
  <si>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</si>
  <si>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</si>
  <si>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</si>
  <si>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</si>
  <si>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</si>
  <si>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</si>
  <si>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</si>
  <si>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</si>
  <si>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</si>
  <si>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</si>
  <si>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</si>
  <si>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</si>
  <si>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</si>
  <si>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</si>
  <si>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</si>
  <si>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</si>
  <si>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</si>
  <si>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</si>
  <si>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</si>
  <si>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</si>
  <si>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</si>
  <si>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</si>
  <si>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</si>
  <si>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</si>
  <si>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</si>
  <si>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</si>
  <si>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</si>
  <si>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</si>
  <si>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</si>
  <si>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</si>
  <si>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</si>
  <si>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</si>
  <si>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</si>
  <si>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</si>
  <si>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</si>
  <si>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</si>
  <si>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</si>
  <si>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</si>
  <si>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</si>
  <si>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</si>
  <si>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</si>
  <si>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</si>
  <si>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</si>
  <si>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</si>
  <si>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</si>
  <si>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</si>
  <si>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</si>
  <si>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</si>
  <si>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</si>
  <si>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</si>
  <si>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</si>
  <si>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</si>
  <si>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</si>
  <si>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</si>
  <si>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</si>
  <si>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</si>
  <si>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</si>
  <si>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</si>
  <si>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</si>
  <si>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</si>
  <si>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</si>
  <si>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</si>
  <si>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</si>
  <si>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</si>
  <si>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</si>
  <si>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</si>
  <si>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</si>
  <si>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</si>
  <si>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</si>
  <si>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</si>
  <si>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</si>
  <si>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</si>
  <si>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</si>
  <si>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</si>
  <si>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</si>
  <si>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</si>
  <si>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</si>
  <si>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</si>
  <si>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</si>
  <si>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</si>
  <si>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</si>
  <si>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</si>
  <si>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</si>
  <si>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</si>
  <si>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</si>
  <si>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</si>
  <si>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</si>
  <si>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</si>
  <si>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</si>
  <si>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</si>
  <si>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</si>
  <si>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</si>
  <si>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</si>
  <si>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</si>
  <si>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</si>
  <si>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</si>
  <si>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</si>
  <si>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</si>
  <si>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</si>
  <si>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</si>
  <si>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</si>
  <si>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</si>
  <si>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</si>
  <si>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</si>
  <si>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</si>
  <si>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</si>
  <si>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</si>
  <si>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</si>
  <si>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</si>
  <si>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</si>
  <si>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</si>
  <si>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</si>
  <si>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</si>
  <si>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</si>
  <si>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</si>
  <si>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</si>
  <si>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</si>
  <si>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</si>
  <si>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</si>
  <si>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</si>
  <si>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</si>
  <si>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</si>
  <si>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</si>
  <si>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</si>
  <si>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</si>
  <si>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</si>
  <si>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</si>
  <si>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</si>
  <si>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</si>
  <si>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</si>
  <si>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</si>
  <si>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</si>
  <si>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</si>
  <si>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</si>
  <si>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</si>
  <si>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</si>
  <si>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</si>
  <si>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</si>
  <si>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</si>
  <si>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</si>
  <si>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</si>
  <si>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</si>
  <si>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</si>
  <si>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</si>
  <si>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</si>
  <si>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</si>
  <si>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</si>
  <si>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</si>
  <si>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</si>
  <si>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</si>
  <si>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</si>
  <si>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</si>
  <si>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</si>
  <si>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</si>
  <si>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</si>
  <si>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</si>
  <si>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</si>
  <si>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</si>
  <si>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</si>
  <si>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</si>
  <si>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</si>
  <si>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</si>
  <si>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</si>
  <si>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</si>
  <si>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</si>
  <si>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</si>
  <si>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</si>
  <si>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</si>
  <si>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</si>
  <si>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</si>
  <si>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</si>
  <si>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</si>
  <si>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</si>
  <si>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</si>
  <si>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</si>
  <si>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</si>
  <si>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</si>
  <si>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</si>
  <si>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</si>
  <si>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</si>
  <si>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</si>
  <si>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</si>
  <si>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</si>
  <si>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</si>
  <si>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</si>
  <si>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</si>
  <si>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</si>
  <si>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</si>
  <si>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</si>
  <si>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</si>
  <si>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</si>
  <si>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</si>
  <si>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</si>
  <si>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</si>
  <si>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</si>
  <si>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</si>
  <si>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</si>
  <si>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</si>
  <si>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</si>
  <si>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</si>
  <si>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</si>
  <si>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</si>
  <si>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</si>
  <si>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</si>
  <si>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</si>
  <si>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</si>
  <si>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</si>
  <si>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</si>
  <si>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</si>
  <si>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</si>
  <si>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</si>
  <si>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</si>
  <si>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</si>
  <si>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</si>
  <si>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</si>
  <si>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</si>
  <si>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</si>
  <si>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</si>
  <si>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</si>
  <si>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</si>
  <si>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</si>
  <si>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</si>
  <si>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</si>
  <si>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</si>
  <si>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</si>
  <si>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</si>
  <si>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</si>
  <si>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</si>
  <si>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</si>
  <si>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</si>
  <si>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</si>
  <si>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</si>
  <si>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</si>
  <si>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</si>
  <si>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</si>
  <si>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</si>
  <si>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</si>
  <si>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</si>
  <si>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</si>
  <si>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</si>
  <si>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</si>
  <si>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</si>
  <si>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</si>
  <si>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</si>
  <si>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</si>
  <si>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</si>
  <si>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</si>
  <si>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</si>
  <si>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</si>
  <si>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</si>
  <si>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</si>
  <si>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</si>
  <si>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</si>
  <si>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</si>
  <si>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</si>
  <si>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</si>
  <si>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</si>
  <si>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</si>
  <si>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</si>
  <si>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</si>
  <si>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</si>
  <si>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</si>
  <si>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</si>
  <si>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</si>
  <si>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</si>
  <si>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</si>
  <si>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</si>
  <si>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</si>
  <si>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</si>
  <si>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</si>
  <si>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</si>
  <si>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</si>
  <si>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</si>
  <si>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</si>
  <si>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</si>
  <si>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</si>
  <si>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</si>
  <si>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</si>
  <si>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</si>
  <si>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</si>
  <si>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</si>
  <si>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</si>
  <si>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</si>
  <si>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</si>
  <si>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</si>
  <si>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</si>
  <si>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</si>
  <si>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</si>
  <si>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</si>
  <si>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</si>
  <si>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</si>
  <si>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</si>
  <si>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</si>
  <si>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</si>
  <si>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</si>
  <si>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</si>
  <si>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</si>
  <si>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</si>
  <si>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</si>
  <si>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</si>
  <si>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</si>
  <si>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</si>
  <si>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</si>
  <si>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</si>
  <si>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</si>
  <si>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</si>
  <si>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</si>
  <si>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</si>
  <si>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</si>
  <si>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</si>
  <si>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</si>
  <si>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</si>
  <si>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</si>
  <si>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</si>
  <si>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</si>
  <si>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</si>
  <si>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</si>
  <si>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</si>
  <si>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</si>
  <si>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</si>
  <si>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</si>
  <si>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</si>
  <si>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</si>
  <si>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</si>
  <si>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</si>
  <si>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</si>
  <si>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</si>
  <si>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</si>
  <si>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</si>
  <si>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</si>
  <si>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</si>
  <si>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</si>
  <si>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</si>
  <si>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</si>
  <si>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</si>
  <si>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</si>
  <si>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</si>
  <si>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</si>
  <si>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</si>
  <si>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</si>
  <si>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</si>
  <si>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</si>
  <si>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</si>
  <si>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</si>
  <si>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</si>
  <si>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</si>
  <si>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</si>
  <si>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</si>
  <si>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</si>
  <si>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</si>
  <si>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</si>
  <si>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</si>
  <si>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</si>
  <si>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</si>
  <si>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</si>
  <si>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</si>
  <si>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</si>
  <si>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</si>
  <si>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</si>
  <si>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</si>
  <si>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</si>
  <si>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</si>
  <si>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</si>
  <si>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</si>
  <si>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</si>
  <si>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</si>
  <si>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</si>
  <si>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</si>
  <si>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</si>
  <si>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</si>
  <si>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</si>
  <si>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</si>
  <si>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</si>
  <si>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</si>
  <si>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</si>
  <si>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</si>
  <si>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</si>
  <si>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</si>
  <si>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</si>
  <si>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</si>
  <si>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</si>
  <si>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</si>
  <si>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</si>
  <si>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</si>
  <si>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</si>
  <si>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</si>
  <si>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</si>
  <si>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</si>
  <si>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</si>
  <si>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</si>
  <si>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</si>
  <si>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</si>
  <si>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</si>
  <si>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</si>
  <si>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</si>
  <si>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</si>
  <si>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</si>
  <si>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</si>
  <si>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</si>
  <si>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</si>
  <si>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</si>
  <si>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</si>
  <si>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</si>
  <si>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</si>
  <si>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</si>
  <si>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</si>
  <si>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</si>
  <si>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</si>
  <si>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</si>
  <si>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</si>
  <si>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</si>
  <si>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</si>
  <si>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</si>
  <si>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</si>
  <si>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</si>
  <si>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</si>
  <si>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</si>
  <si>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</si>
  <si>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</si>
  <si>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</si>
  <si>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</si>
  <si>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</si>
  <si>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</si>
  <si>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</si>
  <si>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</si>
  <si>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</si>
  <si>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</si>
  <si>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</si>
  <si>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</si>
  <si>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</si>
  <si>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</si>
  <si>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</si>
  <si>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</si>
  <si>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</si>
  <si>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</si>
  <si>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</si>
  <si>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</si>
  <si>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</si>
  <si>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</si>
  <si>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</si>
  <si>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</si>
  <si>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</si>
  <si>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</si>
  <si>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</si>
  <si>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</si>
  <si>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</si>
  <si>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</si>
  <si>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</si>
  <si>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</si>
  <si>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</si>
  <si>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</si>
  <si>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</si>
  <si>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</si>
  <si>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</si>
  <si>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</si>
  <si>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</si>
  <si>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</si>
  <si>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</si>
  <si>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</si>
  <si>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</si>
  <si>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</si>
  <si>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</si>
  <si>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</si>
  <si>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</si>
  <si>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</si>
  <si>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</si>
  <si>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</si>
  <si>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</si>
  <si>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</si>
  <si>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</si>
  <si>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</si>
  <si>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</si>
  <si>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</si>
  <si>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</si>
  <si>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</si>
  <si>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</si>
  <si>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</si>
  <si>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</si>
  <si>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</si>
  <si>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</si>
  <si>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</si>
  <si>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</si>
  <si>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</si>
  <si>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</si>
  <si>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</si>
  <si>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</si>
  <si>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</si>
  <si>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</si>
  <si>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</si>
  <si>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</si>
  <si>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</si>
  <si>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</si>
  <si>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</si>
  <si>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</si>
  <si>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</si>
  <si>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</si>
  <si>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</si>
  <si>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</si>
  <si>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</si>
  <si>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</si>
  <si>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</si>
  <si>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</si>
  <si>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</si>
  <si>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</si>
  <si>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</si>
  <si>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</si>
  <si>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</si>
  <si>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</si>
  <si>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</si>
  <si>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</si>
  <si>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</si>
  <si>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</si>
  <si>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</si>
  <si>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</si>
  <si>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</si>
  <si>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</si>
  <si>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</si>
  <si>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</si>
  <si>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</si>
  <si>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</si>
  <si>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</si>
  <si>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</si>
  <si>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</si>
  <si>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</si>
  <si>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</si>
  <si>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</si>
  <si>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</si>
  <si>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</si>
  <si>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</si>
  <si>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</si>
  <si>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</si>
  <si>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</si>
  <si>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</si>
  <si>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</si>
  <si>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</si>
  <si>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</si>
  <si>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</si>
  <si>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</si>
  <si>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</si>
  <si>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</si>
  <si>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</si>
  <si>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</si>
  <si>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</si>
  <si>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</si>
  <si>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</si>
  <si>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</si>
  <si>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</si>
  <si>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</si>
  <si>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</si>
  <si>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</si>
  <si>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</si>
  <si>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</si>
  <si>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</si>
  <si>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</si>
  <si>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</si>
  <si>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</si>
  <si>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</si>
  <si>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</si>
  <si>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</si>
  <si>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</si>
  <si>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</si>
  <si>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</si>
  <si>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</si>
  <si>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</si>
  <si>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</si>
  <si>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Članarine i norme</t>
  </si>
  <si>
    <t>NAZIV</t>
  </si>
  <si>
    <t>PROGRAM</t>
  </si>
  <si>
    <t>3115 - RAZVOJ UNUTARNJE PLOVIDBE - 31 PROMET, PROMETNA INFRASTRUKTURA I KOMUNIKACIJE</t>
  </si>
  <si>
    <t>Glava</t>
  </si>
  <si>
    <t>Javna ustanova Lučka uprava Slavonski Brod</t>
  </si>
  <si>
    <t>RKP 51263</t>
  </si>
  <si>
    <t>Kamate za primljene kredite i zajmove od kreditnih i ostalih financijskih institucija izvan javnog sektora</t>
  </si>
  <si>
    <t xml:space="preserve">Administracija i upravljanje </t>
  </si>
  <si>
    <t>Gradnja i održavanje</t>
  </si>
  <si>
    <t>Otplata zajmova Zagrebačke banke i HBOR-a</t>
  </si>
  <si>
    <t>Otplata glavnice primljenih kredita od tuzemnih kreditnih institucija izvan javnog sektora</t>
  </si>
  <si>
    <t>A928001</t>
  </si>
  <si>
    <t>A928002</t>
  </si>
  <si>
    <t>T928003</t>
  </si>
  <si>
    <t>Kamate za primljene kredite i zajamove od kreditnih i ostalih financijskih institucija u javnom sektoru</t>
  </si>
  <si>
    <t>51263</t>
  </si>
  <si>
    <t>CEF-Izrada studija i projektne dokumentacije za potrebe izgradnje Terminala za opasne terete u luci Slavonski Brod</t>
  </si>
  <si>
    <t>Ostala  nematerijalna proizvedena imovina</t>
  </si>
  <si>
    <t>K928005</t>
  </si>
  <si>
    <t>TEKUĆI PLAN
2022.</t>
  </si>
  <si>
    <t>PRERASPODJELA unutar
odobrenih sredstava</t>
  </si>
  <si>
    <t>SMANJENJE</t>
  </si>
  <si>
    <t>POVEĆANJE</t>
  </si>
  <si>
    <t>UŠTEDE</t>
  </si>
  <si>
    <t>NEDOSTATNA 
SREDSTVA</t>
  </si>
  <si>
    <t>6=1-2+3-4+5</t>
  </si>
  <si>
    <t>NOVI PLAN 
2022.</t>
  </si>
  <si>
    <t>OBRAZLOŽENJE NEDOSTATNIH SREDSTAVA</t>
  </si>
  <si>
    <t>4=1-2+3</t>
  </si>
  <si>
    <t>NOVI PLAN
2022.</t>
  </si>
  <si>
    <t>Slavonski Brod, 31. svibnja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</si>
</sst>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20" fillId="0" borderId="0"/>
    <xf numFmtId="0" fontId="4" fillId="0" borderId="0"/>
  </cellStyleXfs>
  <cellXfs count="209">
    <xf numFmtId="0" fontId="0" fillId="0" borderId="0" xfId="0"/>
    <xf numFmtId="3" fontId="3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1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/>
    <xf numFmtId="2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3" fontId="19" fillId="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right" vertical="center" wrapText="1"/>
    </xf>
    <xf numFmtId="3" fontId="21" fillId="0" borderId="9" xfId="0" applyNumberFormat="1" applyFont="1" applyBorder="1" applyAlignment="1">
      <alignment horizontal="center" vertical="center"/>
    </xf>
    <xf numFmtId="2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center" vertical="center" wrapText="1"/>
    </xf>
    <xf numFmtId="1" fontId="1" fillId="11" borderId="9" xfId="0" applyNumberFormat="1" applyFont="1" applyFill="1" applyBorder="1" applyAlignment="1">
      <alignment horizontal="left" vertical="center" wrapText="1"/>
    </xf>
    <xf numFmtId="2" fontId="1" fillId="11" borderId="9" xfId="0" applyNumberFormat="1" applyFont="1" applyFill="1" applyBorder="1" applyAlignment="1">
      <alignment horizontal="left" vertical="center" wrapText="1"/>
    </xf>
    <xf numFmtId="1" fontId="1" fillId="12" borderId="9" xfId="0" applyNumberFormat="1" applyFont="1" applyFill="1" applyBorder="1" applyAlignment="1">
      <alignment horizontal="center" vertical="center" wrapText="1"/>
    </xf>
    <xf numFmtId="1" fontId="1" fillId="12" borderId="9" xfId="0" applyNumberFormat="1" applyFont="1" applyFill="1" applyBorder="1" applyAlignment="1">
      <alignment horizontal="right" vertical="center" wrapText="1"/>
    </xf>
    <xf numFmtId="2" fontId="1" fillId="12" borderId="9" xfId="0" applyNumberFormat="1" applyFont="1" applyFill="1" applyBorder="1" applyAlignment="1">
      <alignment horizontal="left" vertical="center" wrapText="1"/>
    </xf>
    <xf numFmtId="3" fontId="19" fillId="12" borderId="9" xfId="0" applyNumberFormat="1" applyFont="1" applyFill="1" applyBorder="1" applyAlignment="1">
      <alignment horizontal="left" vertical="center" wrapText="1"/>
    </xf>
    <xf numFmtId="3" fontId="1" fillId="12" borderId="9" xfId="0" applyNumberFormat="1" applyFont="1" applyFill="1" applyBorder="1" applyAlignment="1">
      <alignment horizontal="right" vertical="center"/>
    </xf>
    <xf numFmtId="3" fontId="1" fillId="11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vertical="center"/>
    </xf>
    <xf numFmtId="49" fontId="1" fillId="11" borderId="9" xfId="0" applyNumberFormat="1" applyFont="1" applyFill="1" applyBorder="1" applyAlignment="1">
      <alignment horizontal="center" vertical="center" wrapText="1"/>
    </xf>
    <xf numFmtId="49" fontId="1" fillId="12" borderId="9" xfId="0" applyNumberFormat="1" applyFont="1" applyFill="1" applyBorder="1" applyAlignment="1">
      <alignment horizontal="center" vertical="center" wrapText="1"/>
    </xf>
    <xf numFmtId="49" fontId="1" fillId="10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21" fillId="9" borderId="9" xfId="0" applyNumberFormat="1" applyFont="1" applyFill="1" applyBorder="1" applyAlignment="1">
      <alignment horizontal="center" vertical="center" wrapText="1"/>
    </xf>
    <xf numFmtId="49" fontId="21" fillId="9" borderId="9" xfId="0" applyNumberFormat="1" applyFont="1" applyFill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 wrapText="1"/>
    </xf>
    <xf numFmtId="49" fontId="21" fillId="9" borderId="9" xfId="0" applyNumberFormat="1" applyFont="1" applyFill="1" applyBorder="1" applyAlignment="1">
      <alignment horizontal="center" vertical="center" wrapText="1"/>
    </xf>
    <xf numFmtId="1" fontId="21" fillId="9" borderId="9" xfId="0" applyNumberFormat="1" applyFont="1" applyFill="1" applyBorder="1" applyAlignment="1">
      <alignment horizontal="left" vertical="center" wrapText="1"/>
    </xf>
    <xf numFmtId="2" fontId="21" fillId="9" borderId="9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left" vertical="center" wrapText="1"/>
    </xf>
    <xf numFmtId="2" fontId="4" fillId="9" borderId="9" xfId="0" applyNumberFormat="1" applyFont="1" applyFill="1" applyBorder="1" applyAlignment="1">
      <alignment horizontal="center" vertical="center" wrapText="1"/>
    </xf>
    <xf numFmtId="3" fontId="4" fillId="9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9" borderId="14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right" vertical="center"/>
    </xf>
    <xf numFmtId="1" fontId="15" fillId="0" borderId="8" xfId="0" applyNumberFormat="1" applyFont="1" applyBorder="1" applyAlignment="1">
      <alignment horizontal="right" vertical="center"/>
    </xf>
    <xf numFmtId="1" fontId="15" fillId="0" borderId="5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1" fillId="9" borderId="13" xfId="0" applyNumberFormat="1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horizontal="center" vertical="center" wrapText="1"/>
    </xf>
    <xf numFmtId="3" fontId="21" fillId="9" borderId="16" xfId="0" applyNumberFormat="1" applyFont="1" applyFill="1" applyBorder="1" applyAlignment="1">
      <alignment horizontal="center" vertical="center" wrapText="1"/>
    </xf>
    <xf numFmtId="3" fontId="21" fillId="9" borderId="10" xfId="0" applyNumberFormat="1" applyFont="1" applyFill="1" applyBorder="1" applyAlignment="1">
      <alignment horizontal="center" vertical="center" wrapText="1"/>
    </xf>
    <xf numFmtId="3" fontId="21" fillId="9" borderId="12" xfId="0" applyNumberFormat="1" applyFont="1" applyFill="1" applyBorder="1" applyAlignment="1">
      <alignment horizontal="center" vertical="center" wrapText="1"/>
    </xf>
    <xf numFmtId="2" fontId="21" fillId="9" borderId="13" xfId="0" applyNumberFormat="1" applyFont="1" applyFill="1" applyBorder="1" applyAlignment="1">
      <alignment horizontal="center" vertical="center" wrapText="1"/>
    </xf>
    <xf numFmtId="2" fontId="21" fillId="9" borderId="14" xfId="0" applyNumberFormat="1" applyFont="1" applyFill="1" applyBorder="1" applyAlignment="1">
      <alignment horizontal="center" vertical="center" wrapText="1"/>
    </xf>
    <xf numFmtId="3" fontId="21" fillId="9" borderId="15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right" vertical="center"/>
    </xf>
    <xf numFmtId="1" fontId="1" fillId="7" borderId="11" xfId="0" applyNumberFormat="1" applyFont="1" applyFill="1" applyBorder="1" applyAlignment="1">
      <alignment horizontal="right" vertical="center"/>
    </xf>
    <xf numFmtId="1" fontId="1" fillId="7" borderId="12" xfId="0" applyNumberFormat="1" applyFont="1" applyFill="1" applyBorder="1" applyAlignment="1">
      <alignment horizontal="right" vertical="center"/>
    </xf>
    <xf numFmtId="49" fontId="21" fillId="9" borderId="13" xfId="0" applyNumberFormat="1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/>
    </xf>
    <xf numFmtId="1" fontId="21" fillId="9" borderId="13" xfId="0" applyNumberFormat="1" applyFont="1" applyFill="1" applyBorder="1" applyAlignment="1">
      <alignment horizontal="center" vertical="center"/>
    </xf>
    <xf numFmtId="1" fontId="21" fillId="9" borderId="14" xfId="0" applyNumberFormat="1" applyFont="1" applyFill="1" applyBorder="1" applyAlignment="1">
      <alignment horizontal="center" vertical="center"/>
    </xf>
    <xf numFmtId="1" fontId="21" fillId="9" borderId="13" xfId="0" applyNumberFormat="1" applyFont="1" applyFill="1" applyBorder="1" applyAlignment="1">
      <alignment horizontal="center" vertical="center" wrapText="1"/>
    </xf>
    <xf numFmtId="1" fontId="21" fillId="9" borderId="14" xfId="0" applyNumberFormat="1" applyFont="1" applyFill="1" applyBorder="1" applyAlignment="1">
      <alignment horizontal="center" vertical="center" wrapText="1"/>
    </xf>
    <xf numFmtId="49" fontId="21" fillId="9" borderId="13" xfId="0" applyNumberFormat="1" applyFont="1" applyFill="1" applyBorder="1" applyAlignment="1">
      <alignment horizontal="center" vertical="center" wrapText="1"/>
    </xf>
    <xf numFmtId="49" fontId="21" fillId="9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</cellXfs>
  <cellStyles count="6">
    <cellStyle name="Normal 2" xfId="1" xr:uid="{00000000-0005-0000-0000-000000000000}"/>
    <cellStyle name="Normal 3" xfId="4" xr:uid="{00000000-0005-0000-0000-000001000000}"/>
    <cellStyle name="Normalno" xfId="0" builtinId="0"/>
    <cellStyle name="Normalno 2" xfId="5" xr:uid="{00000000-0005-0000-0000-000003000000}"/>
    <cellStyle name="Obično_List4" xfId="2" xr:uid="{00000000-0005-0000-0000-000004000000}"/>
    <cellStyle name="Obično_List5" xfId="3" xr:uid="{00000000-0005-0000-0000-000005000000}"/>
  </cellStyles>
  <dxfs count="0"/>
  <tableStyles count="0" defaultTableStyle="TableStyleMedium9" defaultPivotStyle="PivotStyleLight16"/>
  <colors>
    <mruColors>
      <color rgb="FFFFCCCC"/>
      <color rgb="FFCCECFF"/>
      <color rgb="FFCCCCFF"/>
      <color rgb="FFFFFFCC"/>
      <color rgb="FFCC99FF"/>
      <color rgb="FF79DCFF"/>
      <color rgb="FF5BD4FF"/>
      <color rgb="FF0000FF"/>
      <color rgb="FFB9ED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 x14ac:dyDescent="0.2"/>
  <cols>
    <col min="1" max="1" width="12.42578125" style="28" customWidth="1"/>
    <col min="2" max="2" width="5.140625" style="29" bestFit="1" customWidth="1"/>
    <col min="3" max="3" width="8.42578125" style="51" customWidth="1"/>
    <col min="4" max="4" width="7.28515625" style="54" customWidth="1"/>
    <col min="5" max="5" width="49" style="32" customWidth="1"/>
    <col min="6" max="6" width="40.5703125" style="32" customWidth="1"/>
    <col min="7" max="8" width="16.28515625" style="1" hidden="1" customWidth="1"/>
    <col min="9" max="9" width="17.140625" style="1" hidden="1" customWidth="1"/>
    <col min="10" max="10" width="16.28515625" style="1" hidden="1" customWidth="1"/>
    <col min="11" max="11" width="17.28515625" style="1" hidden="1" customWidth="1"/>
    <col min="12" max="12" width="9.28515625" style="33" hidden="1" customWidth="1"/>
    <col min="13" max="14" width="16.42578125" style="32" hidden="1" customWidth="1"/>
    <col min="15" max="16" width="16.42578125" style="32" customWidth="1"/>
    <col min="17" max="17" width="16.42578125" style="32" hidden="1" customWidth="1"/>
    <col min="18" max="21" width="16.42578125" style="32" customWidth="1"/>
    <col min="22" max="22" width="15.85546875" style="1" customWidth="1"/>
    <col min="23" max="23" width="16.42578125" style="1" bestFit="1" customWidth="1"/>
    <col min="24" max="24" width="16" style="1" bestFit="1" customWidth="1"/>
    <col min="25" max="25" width="27.42578125" style="69" bestFit="1" customWidth="1"/>
    <col min="26" max="16384" width="9.140625" style="34"/>
  </cols>
  <sheetData>
    <row r="1" spans="1:25" s="12" customFormat="1" ht="78.75" x14ac:dyDescent="0.2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8" t="s">
        <v>567</v>
      </c>
      <c r="W1" s="8" t="s">
        <v>569</v>
      </c>
      <c r="X1" s="8" t="s">
        <v>568</v>
      </c>
    </row>
    <row r="2" spans="1:25" s="15" customFormat="1" ht="15.75" x14ac:dyDescent="0.2">
      <c r="A2" s="186" t="s">
        <v>331</v>
      </c>
      <c r="B2" s="186"/>
      <c r="C2" s="186"/>
      <c r="D2" s="186"/>
      <c r="E2" s="186"/>
      <c r="F2" s="186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21">
        <v>5886829000</v>
      </c>
      <c r="W2" s="21">
        <v>6184769000</v>
      </c>
      <c r="X2" s="21">
        <v>6505729000</v>
      </c>
    </row>
    <row r="3" spans="1:25" s="15" customFormat="1" ht="15.75" x14ac:dyDescent="0.2">
      <c r="A3" s="164" t="s">
        <v>332</v>
      </c>
      <c r="B3" s="164"/>
      <c r="C3" s="164"/>
      <c r="D3" s="164"/>
      <c r="E3" s="164"/>
      <c r="F3" s="164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1">
        <f>V2-P2</f>
        <v>57671411.479999542</v>
      </c>
      <c r="W3" s="1">
        <f>W2-S2</f>
        <v>492192232.32999992</v>
      </c>
      <c r="X3" s="1">
        <f>X2-U2</f>
        <v>591069915</v>
      </c>
      <c r="Y3" s="69" t="s">
        <v>570</v>
      </c>
    </row>
    <row r="4" spans="1:25" s="12" customFormat="1" ht="15" customHeight="1" x14ac:dyDescent="0.2">
      <c r="A4" s="170" t="s">
        <v>388</v>
      </c>
      <c r="B4" s="170"/>
      <c r="C4" s="170"/>
      <c r="D4" s="170"/>
      <c r="E4" s="170"/>
      <c r="F4" s="170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21"/>
      <c r="W4" s="21"/>
      <c r="X4" s="21"/>
    </row>
    <row r="5" spans="1:25" s="23" customFormat="1" ht="78.75" x14ac:dyDescent="0.2">
      <c r="A5" s="165" t="s">
        <v>13</v>
      </c>
      <c r="B5" s="165"/>
      <c r="C5" s="165"/>
      <c r="D5" s="165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21"/>
      <c r="W5" s="21"/>
      <c r="X5" s="21"/>
      <c r="Y5" s="12"/>
    </row>
    <row r="6" spans="1:25" s="23" customFormat="1" ht="15.75" hidden="1" x14ac:dyDescent="0.2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21">
        <v>103811000</v>
      </c>
      <c r="W6" s="21">
        <v>108987000</v>
      </c>
      <c r="X6" s="21">
        <v>111379000</v>
      </c>
      <c r="Y6" s="12" t="s">
        <v>572</v>
      </c>
    </row>
    <row r="7" spans="1:25" ht="15.75" hidden="1" x14ac:dyDescent="0.2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21">
        <v>18120000</v>
      </c>
      <c r="Y7" s="12" t="s">
        <v>575</v>
      </c>
    </row>
    <row r="8" spans="1:25" hidden="1" x14ac:dyDescent="0.2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 x14ac:dyDescent="0.2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 x14ac:dyDescent="0.2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21" t="e">
        <f>#REF!</f>
        <v>#REF!</v>
      </c>
      <c r="W10" s="21" t="e">
        <f>#REF!</f>
        <v>#REF!</v>
      </c>
      <c r="X10" s="21" t="e">
        <f>#REF!</f>
        <v>#REF!</v>
      </c>
      <c r="Y10" s="12" t="s">
        <v>571</v>
      </c>
    </row>
    <row r="11" spans="1:25" hidden="1" x14ac:dyDescent="0.2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1" t="e">
        <f>V6-V10</f>
        <v>#REF!</v>
      </c>
      <c r="W11" s="1" t="e">
        <f>W6-W10</f>
        <v>#REF!</v>
      </c>
      <c r="X11" s="1" t="e">
        <f>X6-X10</f>
        <v>#REF!</v>
      </c>
      <c r="Y11" s="69" t="s">
        <v>570</v>
      </c>
    </row>
    <row r="12" spans="1:25" s="23" customFormat="1" ht="15.75" hidden="1" x14ac:dyDescent="0.2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21"/>
      <c r="W12" s="21"/>
      <c r="X12" s="21"/>
      <c r="Y12" s="12"/>
    </row>
    <row r="13" spans="1:25" hidden="1" x14ac:dyDescent="0.2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 x14ac:dyDescent="0.2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 x14ac:dyDescent="0.2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 x14ac:dyDescent="0.2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21"/>
      <c r="W16" s="21"/>
      <c r="X16" s="21"/>
      <c r="Y16" s="12"/>
    </row>
    <row r="17" spans="1:25" hidden="1" x14ac:dyDescent="0.2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 x14ac:dyDescent="0.2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 x14ac:dyDescent="0.2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 x14ac:dyDescent="0.2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 x14ac:dyDescent="0.2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21"/>
      <c r="W21" s="21"/>
      <c r="X21" s="21"/>
      <c r="Y21" s="12"/>
    </row>
    <row r="22" spans="1:25" hidden="1" x14ac:dyDescent="0.2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hidden="1" x14ac:dyDescent="0.2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</row>
    <row r="24" spans="1:25" hidden="1" x14ac:dyDescent="0.2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</row>
    <row r="25" spans="1:25" hidden="1" x14ac:dyDescent="0.2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</row>
    <row r="26" spans="1:25" hidden="1" x14ac:dyDescent="0.2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</row>
    <row r="27" spans="1:25" hidden="1" x14ac:dyDescent="0.2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</row>
    <row r="28" spans="1:25" s="23" customFormat="1" ht="15.75" hidden="1" x14ac:dyDescent="0.2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2"/>
    </row>
    <row r="29" spans="1:25" hidden="1" x14ac:dyDescent="0.2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</row>
    <row r="30" spans="1:25" hidden="1" x14ac:dyDescent="0.2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</row>
    <row r="31" spans="1:25" hidden="1" x14ac:dyDescent="0.2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</row>
    <row r="32" spans="1:25" hidden="1" x14ac:dyDescent="0.2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</row>
    <row r="33" spans="1:25" hidden="1" x14ac:dyDescent="0.2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</row>
    <row r="34" spans="1:25" hidden="1" x14ac:dyDescent="0.2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</row>
    <row r="35" spans="1:25" hidden="1" x14ac:dyDescent="0.2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</row>
    <row r="36" spans="1:25" hidden="1" x14ac:dyDescent="0.2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</row>
    <row r="37" spans="1:25" hidden="1" x14ac:dyDescent="0.2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</row>
    <row r="38" spans="1:25" s="23" customFormat="1" ht="15.75" hidden="1" x14ac:dyDescent="0.2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2"/>
    </row>
    <row r="39" spans="1:25" ht="30" hidden="1" x14ac:dyDescent="0.2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</row>
    <row r="40" spans="1:25" s="23" customFormat="1" ht="15.75" hidden="1" x14ac:dyDescent="0.2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2"/>
    </row>
    <row r="41" spans="1:25" ht="30" hidden="1" x14ac:dyDescent="0.2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</row>
    <row r="42" spans="1:25" hidden="1" x14ac:dyDescent="0.2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</row>
    <row r="43" spans="1:25" hidden="1" x14ac:dyDescent="0.2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</row>
    <row r="44" spans="1:25" hidden="1" x14ac:dyDescent="0.2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</row>
    <row r="45" spans="1:25" hidden="1" x14ac:dyDescent="0.2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</row>
    <row r="46" spans="1:25" hidden="1" x14ac:dyDescent="0.2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</row>
    <row r="47" spans="1:25" s="23" customFormat="1" ht="15.75" hidden="1" x14ac:dyDescent="0.2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2"/>
    </row>
    <row r="48" spans="1:25" hidden="1" x14ac:dyDescent="0.2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 x14ac:dyDescent="0.2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 x14ac:dyDescent="0.2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 x14ac:dyDescent="0.2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21"/>
      <c r="W51" s="21"/>
      <c r="X51" s="21"/>
      <c r="Y51" s="12"/>
    </row>
    <row r="52" spans="1:25" hidden="1" x14ac:dyDescent="0.2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 x14ac:dyDescent="0.2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21"/>
      <c r="W53" s="21"/>
      <c r="X53" s="21"/>
      <c r="Y53" s="12"/>
    </row>
    <row r="54" spans="1:25" hidden="1" x14ac:dyDescent="0.2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 x14ac:dyDescent="0.2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21"/>
      <c r="W55" s="21"/>
      <c r="X55" s="21"/>
      <c r="Y55" s="12"/>
    </row>
    <row r="56" spans="1:25" hidden="1" x14ac:dyDescent="0.2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 x14ac:dyDescent="0.2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21"/>
      <c r="W57" s="21"/>
      <c r="X57" s="21"/>
      <c r="Y57" s="12"/>
    </row>
    <row r="58" spans="1:25" hidden="1" x14ac:dyDescent="0.2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 x14ac:dyDescent="0.2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 x14ac:dyDescent="0.2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 x14ac:dyDescent="0.2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 x14ac:dyDescent="0.2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/>
      <c r="W62" s="21"/>
      <c r="X62" s="21"/>
      <c r="Y62" s="12"/>
    </row>
    <row r="63" spans="1:25" hidden="1" x14ac:dyDescent="0.2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I63" s="1">
        <v>0</v>
      </c>
      <c r="J63" s="35"/>
      <c r="K63" s="1">
        <v>3942274.38</v>
      </c>
      <c r="L63" s="33" t="str">
        <f t="shared" si="1"/>
        <v>-</v>
      </c>
      <c r="M63" s="1"/>
      <c r="N63" s="1"/>
      <c r="O63" s="1"/>
      <c r="P63" s="35"/>
      <c r="Q63" s="1"/>
      <c r="R63" s="1"/>
      <c r="S63" s="35"/>
      <c r="T63" s="1"/>
      <c r="U63" s="35"/>
    </row>
    <row r="64" spans="1:25" s="23" customFormat="1" ht="78.75" x14ac:dyDescent="0.2">
      <c r="A64" s="165" t="s">
        <v>39</v>
      </c>
      <c r="B64" s="165"/>
      <c r="C64" s="165"/>
      <c r="D64" s="165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21"/>
      <c r="W64" s="21"/>
      <c r="X64" s="21"/>
      <c r="Y64" s="12"/>
    </row>
    <row r="65" spans="1:25" s="23" customFormat="1" ht="15.75" hidden="1" x14ac:dyDescent="0.2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21"/>
      <c r="W65" s="21"/>
      <c r="X65" s="21"/>
      <c r="Y65" s="12"/>
    </row>
    <row r="66" spans="1:25" s="37" customFormat="1" hidden="1" x14ac:dyDescent="0.2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6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2"/>
      <c r="W66" s="2"/>
      <c r="X66" s="2"/>
      <c r="Y66" s="102"/>
    </row>
    <row r="67" spans="1:25" s="39" customFormat="1" ht="15.75" hidden="1" x14ac:dyDescent="0.2">
      <c r="A67" s="24" t="s">
        <v>39</v>
      </c>
      <c r="B67" s="25">
        <v>11</v>
      </c>
      <c r="C67" s="26" t="s">
        <v>18</v>
      </c>
      <c r="D67" s="27">
        <v>323</v>
      </c>
      <c r="E67" s="20"/>
      <c r="F67" s="38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98"/>
      <c r="W67" s="98"/>
      <c r="X67" s="98"/>
      <c r="Y67" s="103"/>
    </row>
    <row r="68" spans="1:25" s="23" customFormat="1" ht="15.75" hidden="1" x14ac:dyDescent="0.2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21"/>
      <c r="W68" s="21"/>
      <c r="X68" s="21"/>
      <c r="Y68" s="12"/>
    </row>
    <row r="69" spans="1:25" s="23" customFormat="1" ht="15.75" hidden="1" x14ac:dyDescent="0.2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21"/>
      <c r="W69" s="21"/>
      <c r="X69" s="21"/>
      <c r="Y69" s="12"/>
    </row>
    <row r="70" spans="1:25" s="39" customFormat="1" ht="15.75" hidden="1" x14ac:dyDescent="0.2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6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98"/>
      <c r="W70" s="98"/>
      <c r="X70" s="98"/>
      <c r="Y70" s="103"/>
    </row>
    <row r="71" spans="1:25" s="39" customFormat="1" ht="15.75" hidden="1" x14ac:dyDescent="0.2">
      <c r="A71" s="24" t="s">
        <v>39</v>
      </c>
      <c r="B71" s="25">
        <v>11</v>
      </c>
      <c r="C71" s="26" t="s">
        <v>18</v>
      </c>
      <c r="D71" s="27">
        <v>329</v>
      </c>
      <c r="E71" s="20"/>
      <c r="F71" s="38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98"/>
      <c r="W71" s="98"/>
      <c r="X71" s="98"/>
      <c r="Y71" s="103"/>
    </row>
    <row r="72" spans="1:25" s="23" customFormat="1" ht="15.75" hidden="1" x14ac:dyDescent="0.2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21"/>
      <c r="W72" s="21"/>
      <c r="X72" s="21"/>
      <c r="Y72" s="12"/>
    </row>
    <row r="73" spans="1:25" s="23" customFormat="1" ht="78.75" x14ac:dyDescent="0.2">
      <c r="A73" s="165" t="s">
        <v>563</v>
      </c>
      <c r="B73" s="165"/>
      <c r="C73" s="165"/>
      <c r="D73" s="165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2"/>
    </row>
    <row r="74" spans="1:25" s="23" customFormat="1" ht="15.75" hidden="1" x14ac:dyDescent="0.2">
      <c r="A74" s="24" t="s">
        <v>40</v>
      </c>
      <c r="B74" s="25">
        <v>11</v>
      </c>
      <c r="C74" s="90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2"/>
    </row>
    <row r="75" spans="1:25" s="23" customFormat="1" ht="15.75" hidden="1" x14ac:dyDescent="0.2">
      <c r="A75" s="28" t="s">
        <v>40</v>
      </c>
      <c r="B75" s="29">
        <v>11</v>
      </c>
      <c r="C75" s="91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2"/>
    </row>
    <row r="76" spans="1:25" s="23" customFormat="1" ht="15.75" hidden="1" x14ac:dyDescent="0.2">
      <c r="A76" s="24" t="s">
        <v>40</v>
      </c>
      <c r="B76" s="25">
        <v>11</v>
      </c>
      <c r="C76" s="90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2"/>
    </row>
    <row r="77" spans="1:25" s="23" customFormat="1" ht="15.75" hidden="1" x14ac:dyDescent="0.2">
      <c r="A77" s="28" t="s">
        <v>40</v>
      </c>
      <c r="B77" s="29">
        <v>11</v>
      </c>
      <c r="C77" s="91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2"/>
    </row>
    <row r="78" spans="1:25" s="23" customFormat="1" ht="15.75" hidden="1" x14ac:dyDescent="0.2">
      <c r="A78" s="28" t="s">
        <v>40</v>
      </c>
      <c r="B78" s="29">
        <v>11</v>
      </c>
      <c r="C78" s="91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2"/>
    </row>
    <row r="79" spans="1:25" s="23" customFormat="1" ht="15.75" hidden="1" x14ac:dyDescent="0.2">
      <c r="A79" s="28" t="s">
        <v>40</v>
      </c>
      <c r="B79" s="29">
        <v>11</v>
      </c>
      <c r="C79" s="91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2"/>
    </row>
    <row r="80" spans="1:25" s="23" customFormat="1" ht="15.75" hidden="1" x14ac:dyDescent="0.2">
      <c r="A80" s="28" t="s">
        <v>40</v>
      </c>
      <c r="B80" s="29">
        <v>11</v>
      </c>
      <c r="C80" s="91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2"/>
    </row>
    <row r="81" spans="1:25" s="23" customFormat="1" ht="15.75" hidden="1" x14ac:dyDescent="0.2">
      <c r="A81" s="24" t="s">
        <v>40</v>
      </c>
      <c r="B81" s="25">
        <v>11</v>
      </c>
      <c r="C81" s="90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2"/>
    </row>
    <row r="82" spans="1:25" s="23" customFormat="1" ht="15.75" hidden="1" x14ac:dyDescent="0.2">
      <c r="A82" s="28" t="s">
        <v>40</v>
      </c>
      <c r="B82" s="29">
        <v>11</v>
      </c>
      <c r="C82" s="91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2"/>
    </row>
    <row r="83" spans="1:25" s="23" customFormat="1" ht="15.75" hidden="1" x14ac:dyDescent="0.2">
      <c r="A83" s="28" t="s">
        <v>40</v>
      </c>
      <c r="B83" s="29">
        <v>11</v>
      </c>
      <c r="C83" s="91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2"/>
    </row>
    <row r="84" spans="1:25" s="23" customFormat="1" ht="15.75" hidden="1" x14ac:dyDescent="0.2">
      <c r="A84" s="24" t="s">
        <v>40</v>
      </c>
      <c r="B84" s="25">
        <v>11</v>
      </c>
      <c r="C84" s="90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2"/>
    </row>
    <row r="85" spans="1:25" s="23" customFormat="1" ht="15.75" hidden="1" x14ac:dyDescent="0.2">
      <c r="A85" s="28" t="s">
        <v>40</v>
      </c>
      <c r="B85" s="29">
        <v>11</v>
      </c>
      <c r="C85" s="91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2"/>
    </row>
    <row r="86" spans="1:25" s="23" customFormat="1" ht="15.75" hidden="1" x14ac:dyDescent="0.2">
      <c r="A86" s="28" t="s">
        <v>40</v>
      </c>
      <c r="B86" s="29">
        <v>11</v>
      </c>
      <c r="C86" s="91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2"/>
    </row>
    <row r="87" spans="1:25" s="23" customFormat="1" ht="15.75" hidden="1" x14ac:dyDescent="0.2">
      <c r="A87" s="28" t="s">
        <v>40</v>
      </c>
      <c r="B87" s="29">
        <v>11</v>
      </c>
      <c r="C87" s="91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2"/>
    </row>
    <row r="88" spans="1:25" s="23" customFormat="1" ht="15.75" hidden="1" x14ac:dyDescent="0.2">
      <c r="A88" s="24" t="s">
        <v>40</v>
      </c>
      <c r="B88" s="25">
        <v>11</v>
      </c>
      <c r="C88" s="90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2"/>
    </row>
    <row r="89" spans="1:25" s="23" customFormat="1" ht="15.75" hidden="1" x14ac:dyDescent="0.2">
      <c r="A89" s="28" t="s">
        <v>40</v>
      </c>
      <c r="B89" s="29">
        <v>11</v>
      </c>
      <c r="C89" s="91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2"/>
    </row>
    <row r="90" spans="1:25" ht="78.75" x14ac:dyDescent="0.2">
      <c r="A90" s="165" t="s">
        <v>81</v>
      </c>
      <c r="B90" s="165"/>
      <c r="C90" s="165"/>
      <c r="D90" s="165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</row>
    <row r="91" spans="1:25" s="23" customFormat="1" ht="15.75" hidden="1" x14ac:dyDescent="0.2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2"/>
    </row>
    <row r="92" spans="1:25" hidden="1" x14ac:dyDescent="0.2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</row>
    <row r="93" spans="1:25" s="23" customFormat="1" ht="15.75" hidden="1" x14ac:dyDescent="0.2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2"/>
    </row>
    <row r="94" spans="1:25" hidden="1" x14ac:dyDescent="0.2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</row>
    <row r="95" spans="1:25" s="23" customFormat="1" ht="78.75" x14ac:dyDescent="0.2">
      <c r="A95" s="165" t="s">
        <v>274</v>
      </c>
      <c r="B95" s="166"/>
      <c r="C95" s="166"/>
      <c r="D95" s="166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2"/>
    </row>
    <row r="96" spans="1:25" s="23" customFormat="1" ht="15.75" hidden="1" x14ac:dyDescent="0.2">
      <c r="A96" s="24" t="s">
        <v>274</v>
      </c>
      <c r="B96" s="25">
        <v>11</v>
      </c>
      <c r="C96" s="26" t="s">
        <v>18</v>
      </c>
      <c r="D96" s="40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2"/>
    </row>
    <row r="97" spans="1:25" hidden="1" x14ac:dyDescent="0.2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</row>
    <row r="98" spans="1:25" hidden="1" x14ac:dyDescent="0.2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</row>
    <row r="99" spans="1:25" s="23" customFormat="1" ht="15.75" hidden="1" x14ac:dyDescent="0.2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2"/>
    </row>
    <row r="100" spans="1:25" hidden="1" x14ac:dyDescent="0.2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G100" s="1">
        <v>18000</v>
      </c>
      <c r="H100" s="1">
        <v>18000</v>
      </c>
      <c r="I100" s="1">
        <v>18000</v>
      </c>
      <c r="J100" s="1">
        <v>18000</v>
      </c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</row>
    <row r="101" spans="1:25" s="23" customFormat="1" ht="15.75" hidden="1" x14ac:dyDescent="0.2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2"/>
    </row>
    <row r="102" spans="1:25" hidden="1" x14ac:dyDescent="0.2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</row>
    <row r="103" spans="1:25" s="23" customFormat="1" ht="15.75" hidden="1" x14ac:dyDescent="0.2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2"/>
    </row>
    <row r="104" spans="1:25" hidden="1" x14ac:dyDescent="0.2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G104" s="1">
        <v>192000</v>
      </c>
      <c r="H104" s="1">
        <v>192000</v>
      </c>
      <c r="I104" s="1">
        <v>192000</v>
      </c>
      <c r="J104" s="1">
        <v>192000</v>
      </c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</row>
    <row r="105" spans="1:25" s="23" customFormat="1" ht="78.75" x14ac:dyDescent="0.2">
      <c r="A105" s="182" t="s">
        <v>415</v>
      </c>
      <c r="B105" s="182"/>
      <c r="C105" s="182"/>
      <c r="D105" s="182"/>
      <c r="E105" s="38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2"/>
    </row>
    <row r="106" spans="1:25" s="23" customFormat="1" ht="15.75" hidden="1" x14ac:dyDescent="0.2">
      <c r="A106" s="109"/>
      <c r="B106" s="24">
        <v>11</v>
      </c>
      <c r="C106" s="26" t="s">
        <v>18</v>
      </c>
      <c r="D106" s="40">
        <v>323</v>
      </c>
      <c r="E106" s="38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2"/>
    </row>
    <row r="107" spans="1:25" ht="15.75" hidden="1" x14ac:dyDescent="0.2">
      <c r="A107" s="97"/>
      <c r="B107" s="29">
        <v>11</v>
      </c>
      <c r="C107" s="30" t="s">
        <v>18</v>
      </c>
      <c r="D107" s="31">
        <v>3238</v>
      </c>
      <c r="E107" s="32" t="s">
        <v>122</v>
      </c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</row>
    <row r="108" spans="1:25" s="23" customFormat="1" ht="15.75" hidden="1" x14ac:dyDescent="0.2">
      <c r="A108" s="24"/>
      <c r="B108" s="24">
        <v>11</v>
      </c>
      <c r="C108" s="26" t="s">
        <v>18</v>
      </c>
      <c r="D108" s="40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2"/>
    </row>
    <row r="109" spans="1:25" hidden="1" x14ac:dyDescent="0.2">
      <c r="B109" s="29">
        <v>11</v>
      </c>
      <c r="C109" s="30" t="s">
        <v>18</v>
      </c>
      <c r="D109" s="31">
        <v>4262</v>
      </c>
      <c r="E109" s="36" t="s">
        <v>135</v>
      </c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</row>
    <row r="110" spans="1:25" s="47" customFormat="1" ht="15.75" x14ac:dyDescent="0.2">
      <c r="A110" s="184" t="s">
        <v>318</v>
      </c>
      <c r="B110" s="184"/>
      <c r="C110" s="184"/>
      <c r="D110" s="184"/>
      <c r="E110" s="184"/>
      <c r="F110" s="184"/>
      <c r="G110" s="45">
        <f>G111+G355</f>
        <v>326771633</v>
      </c>
      <c r="H110" s="45">
        <f>H111+H355</f>
        <v>320019633</v>
      </c>
      <c r="I110" s="45">
        <f>I111+I355</f>
        <v>510057895</v>
      </c>
      <c r="J110" s="45">
        <f>J111+J355</f>
        <v>503305895</v>
      </c>
      <c r="K110" s="45">
        <f>K111+K355</f>
        <v>450658077.79999989</v>
      </c>
      <c r="L110" s="46">
        <f t="shared" si="37"/>
        <v>88.354299035014421</v>
      </c>
      <c r="M110" s="45">
        <f t="shared" ref="M110:U110" si="47">M111+M355</f>
        <v>294503132</v>
      </c>
      <c r="N110" s="45">
        <f t="shared" si="47"/>
        <v>290273132</v>
      </c>
      <c r="O110" s="45">
        <f t="shared" si="47"/>
        <v>615538763</v>
      </c>
      <c r="P110" s="45">
        <f t="shared" si="47"/>
        <v>612411263</v>
      </c>
      <c r="Q110" s="45">
        <f t="shared" si="47"/>
        <v>288672766</v>
      </c>
      <c r="R110" s="45">
        <f t="shared" si="47"/>
        <v>538737182</v>
      </c>
      <c r="S110" s="45">
        <f t="shared" si="47"/>
        <v>535737182</v>
      </c>
      <c r="T110" s="45">
        <f t="shared" si="47"/>
        <v>508683395</v>
      </c>
      <c r="U110" s="45">
        <f t="shared" si="47"/>
        <v>505683395</v>
      </c>
      <c r="V110" s="99"/>
      <c r="W110" s="99"/>
      <c r="X110" s="99"/>
      <c r="Y110" s="104"/>
    </row>
    <row r="111" spans="1:25" ht="15.75" x14ac:dyDescent="0.2">
      <c r="A111" s="170" t="s">
        <v>387</v>
      </c>
      <c r="B111" s="170"/>
      <c r="C111" s="170"/>
      <c r="D111" s="170"/>
      <c r="E111" s="170"/>
      <c r="F111" s="170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48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 x14ac:dyDescent="0.2">
      <c r="A112" s="165" t="s">
        <v>446</v>
      </c>
      <c r="B112" s="165"/>
      <c r="C112" s="165"/>
      <c r="D112" s="165"/>
      <c r="E112" s="20" t="s">
        <v>313</v>
      </c>
      <c r="F112" s="49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21"/>
      <c r="W112" s="21"/>
      <c r="X112" s="21"/>
      <c r="Y112" s="12"/>
    </row>
    <row r="113" spans="1:25" s="23" customFormat="1" ht="15.75" hidden="1" x14ac:dyDescent="0.2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21"/>
      <c r="W113" s="21"/>
      <c r="X113" s="21"/>
      <c r="Y113" s="12"/>
    </row>
    <row r="114" spans="1:25" ht="30" hidden="1" customHeight="1" x14ac:dyDescent="0.2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</row>
    <row r="115" spans="1:25" s="23" customFormat="1" ht="141.75" x14ac:dyDescent="0.2">
      <c r="A115" s="165" t="s">
        <v>448</v>
      </c>
      <c r="B115" s="165"/>
      <c r="C115" s="165"/>
      <c r="D115" s="165"/>
      <c r="E115" s="20" t="s">
        <v>294</v>
      </c>
      <c r="F115" s="49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2"/>
    </row>
    <row r="116" spans="1:25" s="23" customFormat="1" ht="15.75" hidden="1" x14ac:dyDescent="0.2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2"/>
    </row>
    <row r="117" spans="1:25" hidden="1" x14ac:dyDescent="0.2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</row>
    <row r="118" spans="1:25" s="23" customFormat="1" ht="141.75" x14ac:dyDescent="0.2">
      <c r="A118" s="165" t="s">
        <v>555</v>
      </c>
      <c r="B118" s="165"/>
      <c r="C118" s="165"/>
      <c r="D118" s="165"/>
      <c r="E118" s="20" t="s">
        <v>356</v>
      </c>
      <c r="F118" s="49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21"/>
      <c r="W118" s="21"/>
      <c r="X118" s="21"/>
      <c r="Y118" s="12"/>
    </row>
    <row r="119" spans="1:25" s="23" customFormat="1" ht="15.75" hidden="1" x14ac:dyDescent="0.2">
      <c r="A119" s="25" t="s">
        <v>160</v>
      </c>
      <c r="B119" s="25">
        <v>11</v>
      </c>
      <c r="C119" s="50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21"/>
      <c r="W119" s="21"/>
      <c r="X119" s="21"/>
      <c r="Y119" s="12"/>
    </row>
    <row r="120" spans="1:25" ht="45" hidden="1" x14ac:dyDescent="0.2">
      <c r="A120" s="29" t="s">
        <v>160</v>
      </c>
      <c r="B120" s="29">
        <v>11</v>
      </c>
      <c r="C120" s="51" t="s">
        <v>25</v>
      </c>
      <c r="D120" s="31">
        <v>3862</v>
      </c>
      <c r="E120" s="32" t="s">
        <v>286</v>
      </c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 x14ac:dyDescent="0.2">
      <c r="A121" s="165" t="s">
        <v>477</v>
      </c>
      <c r="B121" s="165"/>
      <c r="C121" s="165"/>
      <c r="D121" s="165"/>
      <c r="E121" s="20" t="s">
        <v>322</v>
      </c>
      <c r="F121" s="49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21"/>
      <c r="W121" s="21"/>
      <c r="X121" s="21"/>
      <c r="Y121" s="12"/>
    </row>
    <row r="122" spans="1:25" s="23" customFormat="1" ht="15.75" hidden="1" x14ac:dyDescent="0.2">
      <c r="A122" s="24" t="s">
        <v>161</v>
      </c>
      <c r="B122" s="25">
        <v>11</v>
      </c>
      <c r="C122" s="50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21"/>
      <c r="W122" s="21"/>
      <c r="X122" s="21"/>
      <c r="Y122" s="12"/>
    </row>
    <row r="123" spans="1:25" hidden="1" x14ac:dyDescent="0.2">
      <c r="A123" s="28" t="s">
        <v>161</v>
      </c>
      <c r="B123" s="29">
        <v>11</v>
      </c>
      <c r="C123" s="51" t="s">
        <v>25</v>
      </c>
      <c r="D123" s="31">
        <v>3233</v>
      </c>
      <c r="E123" s="32" t="s">
        <v>119</v>
      </c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 x14ac:dyDescent="0.2">
      <c r="A124" s="24" t="s">
        <v>161</v>
      </c>
      <c r="B124" s="25">
        <v>11</v>
      </c>
      <c r="C124" s="50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21"/>
      <c r="W124" s="21"/>
      <c r="X124" s="21"/>
      <c r="Y124" s="12"/>
    </row>
    <row r="125" spans="1:25" hidden="1" x14ac:dyDescent="0.2">
      <c r="A125" s="28" t="s">
        <v>161</v>
      </c>
      <c r="B125" s="29">
        <v>11</v>
      </c>
      <c r="C125" s="51" t="s">
        <v>25</v>
      </c>
      <c r="D125" s="31">
        <v>3631</v>
      </c>
      <c r="E125" s="32" t="s">
        <v>233</v>
      </c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 x14ac:dyDescent="0.2">
      <c r="A126" s="165" t="s">
        <v>476</v>
      </c>
      <c r="B126" s="165"/>
      <c r="C126" s="165"/>
      <c r="D126" s="165"/>
      <c r="E126" s="20" t="s">
        <v>84</v>
      </c>
      <c r="F126" s="49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21"/>
      <c r="W126" s="21"/>
      <c r="X126" s="21"/>
      <c r="Y126" s="12"/>
    </row>
    <row r="127" spans="1:25" s="23" customFormat="1" ht="15.75" hidden="1" x14ac:dyDescent="0.2">
      <c r="A127" s="24" t="s">
        <v>162</v>
      </c>
      <c r="B127" s="25">
        <v>11</v>
      </c>
      <c r="C127" s="50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21"/>
      <c r="W127" s="21"/>
      <c r="X127" s="21"/>
      <c r="Y127" s="12"/>
    </row>
    <row r="128" spans="1:25" hidden="1" x14ac:dyDescent="0.2">
      <c r="A128" s="28" t="s">
        <v>162</v>
      </c>
      <c r="B128" s="29">
        <v>11</v>
      </c>
      <c r="C128" s="51" t="s">
        <v>25</v>
      </c>
      <c r="D128" s="31">
        <v>3811</v>
      </c>
      <c r="E128" s="32" t="s">
        <v>141</v>
      </c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 x14ac:dyDescent="0.2">
      <c r="A129" s="165" t="s">
        <v>475</v>
      </c>
      <c r="B129" s="165"/>
      <c r="C129" s="165"/>
      <c r="D129" s="165"/>
      <c r="E129" s="20" t="s">
        <v>254</v>
      </c>
      <c r="F129" s="49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21"/>
      <c r="W129" s="21"/>
      <c r="X129" s="21"/>
      <c r="Y129" s="12"/>
    </row>
    <row r="130" spans="1:25" s="23" customFormat="1" ht="15.75" hidden="1" x14ac:dyDescent="0.2">
      <c r="A130" s="24" t="s">
        <v>163</v>
      </c>
      <c r="B130" s="25">
        <v>11</v>
      </c>
      <c r="C130" s="50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21"/>
      <c r="W130" s="21"/>
      <c r="X130" s="21"/>
      <c r="Y130" s="12"/>
    </row>
    <row r="131" spans="1:25" hidden="1" x14ac:dyDescent="0.2">
      <c r="A131" s="28" t="s">
        <v>163</v>
      </c>
      <c r="B131" s="29">
        <v>11</v>
      </c>
      <c r="C131" s="51" t="s">
        <v>25</v>
      </c>
      <c r="D131" s="31">
        <v>3811</v>
      </c>
      <c r="E131" s="32" t="s">
        <v>141</v>
      </c>
      <c r="G131" s="52">
        <v>35900000</v>
      </c>
      <c r="H131" s="52">
        <v>35900000</v>
      </c>
      <c r="I131" s="52">
        <v>35900000</v>
      </c>
      <c r="J131" s="52">
        <v>35900000</v>
      </c>
      <c r="K131" s="52">
        <v>35900000</v>
      </c>
      <c r="L131" s="33">
        <f t="shared" si="37"/>
        <v>100</v>
      </c>
      <c r="M131" s="52">
        <v>34400000</v>
      </c>
      <c r="N131" s="52">
        <v>34400000</v>
      </c>
      <c r="O131" s="52">
        <v>45900000</v>
      </c>
      <c r="P131" s="52">
        <f>O131</f>
        <v>45900000</v>
      </c>
      <c r="Q131" s="52">
        <v>31000000</v>
      </c>
      <c r="R131" s="52">
        <v>45400000</v>
      </c>
      <c r="S131" s="52">
        <f>R131</f>
        <v>45400000</v>
      </c>
      <c r="T131" s="52">
        <v>43900000</v>
      </c>
      <c r="U131" s="52">
        <f>T131</f>
        <v>43900000</v>
      </c>
    </row>
    <row r="132" spans="1:25" s="23" customFormat="1" ht="15.75" hidden="1" x14ac:dyDescent="0.2">
      <c r="A132" s="24" t="s">
        <v>163</v>
      </c>
      <c r="B132" s="25">
        <v>11</v>
      </c>
      <c r="C132" s="50" t="s">
        <v>25</v>
      </c>
      <c r="D132" s="27">
        <v>382</v>
      </c>
      <c r="E132" s="20"/>
      <c r="F132" s="20"/>
      <c r="G132" s="53">
        <f>SUM(G133)</f>
        <v>17000000</v>
      </c>
      <c r="H132" s="53">
        <f t="shared" ref="H132:U132" si="59">SUM(H133)</f>
        <v>17000000</v>
      </c>
      <c r="I132" s="53">
        <f t="shared" si="59"/>
        <v>18000000</v>
      </c>
      <c r="J132" s="53">
        <f t="shared" si="59"/>
        <v>18000000</v>
      </c>
      <c r="K132" s="53">
        <f t="shared" si="59"/>
        <v>17000000</v>
      </c>
      <c r="L132" s="22">
        <f t="shared" si="37"/>
        <v>94.444444444444443</v>
      </c>
      <c r="M132" s="53">
        <f t="shared" si="59"/>
        <v>17000000</v>
      </c>
      <c r="N132" s="53">
        <f t="shared" si="59"/>
        <v>17000000</v>
      </c>
      <c r="O132" s="53">
        <f t="shared" si="59"/>
        <v>60000000</v>
      </c>
      <c r="P132" s="53">
        <f t="shared" si="59"/>
        <v>60000000</v>
      </c>
      <c r="Q132" s="53">
        <f t="shared" si="59"/>
        <v>17000000</v>
      </c>
      <c r="R132" s="53">
        <f t="shared" si="59"/>
        <v>63500000</v>
      </c>
      <c r="S132" s="53">
        <f t="shared" si="59"/>
        <v>63500000</v>
      </c>
      <c r="T132" s="53">
        <f t="shared" si="59"/>
        <v>62000000</v>
      </c>
      <c r="U132" s="53">
        <f t="shared" si="59"/>
        <v>62000000</v>
      </c>
      <c r="V132" s="21"/>
      <c r="W132" s="21"/>
      <c r="X132" s="21"/>
      <c r="Y132" s="12"/>
    </row>
    <row r="133" spans="1:25" ht="32.25" hidden="1" customHeight="1" x14ac:dyDescent="0.2">
      <c r="A133" s="28" t="s">
        <v>163</v>
      </c>
      <c r="B133" s="29">
        <v>11</v>
      </c>
      <c r="C133" s="51" t="s">
        <v>25</v>
      </c>
      <c r="D133" s="31">
        <v>3821</v>
      </c>
      <c r="E133" s="32" t="s">
        <v>38</v>
      </c>
      <c r="G133" s="52">
        <v>17000000</v>
      </c>
      <c r="H133" s="52">
        <v>17000000</v>
      </c>
      <c r="I133" s="52">
        <v>18000000</v>
      </c>
      <c r="J133" s="52">
        <v>18000000</v>
      </c>
      <c r="K133" s="52">
        <v>17000000</v>
      </c>
      <c r="L133" s="33">
        <f t="shared" si="37"/>
        <v>94.444444444444443</v>
      </c>
      <c r="M133" s="52">
        <v>17000000</v>
      </c>
      <c r="N133" s="52">
        <v>17000000</v>
      </c>
      <c r="O133" s="52">
        <v>60000000</v>
      </c>
      <c r="P133" s="52">
        <f>O133</f>
        <v>60000000</v>
      </c>
      <c r="Q133" s="52">
        <v>17000000</v>
      </c>
      <c r="R133" s="52">
        <v>63500000</v>
      </c>
      <c r="S133" s="52">
        <f>R133</f>
        <v>63500000</v>
      </c>
      <c r="T133" s="52">
        <v>62000000</v>
      </c>
      <c r="U133" s="52">
        <f>T133</f>
        <v>62000000</v>
      </c>
    </row>
    <row r="134" spans="1:25" s="23" customFormat="1" ht="141.75" x14ac:dyDescent="0.2">
      <c r="A134" s="165" t="s">
        <v>474</v>
      </c>
      <c r="B134" s="165"/>
      <c r="C134" s="165"/>
      <c r="D134" s="165"/>
      <c r="E134" s="20" t="s">
        <v>314</v>
      </c>
      <c r="F134" s="49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21"/>
      <c r="W134" s="21"/>
      <c r="X134" s="21"/>
      <c r="Y134" s="12"/>
    </row>
    <row r="135" spans="1:25" s="23" customFormat="1" ht="15.75" hidden="1" x14ac:dyDescent="0.2">
      <c r="A135" s="24" t="s">
        <v>167</v>
      </c>
      <c r="B135" s="25">
        <v>11</v>
      </c>
      <c r="C135" s="50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21"/>
      <c r="W135" s="21"/>
      <c r="X135" s="21"/>
      <c r="Y135" s="12"/>
    </row>
    <row r="136" spans="1:25" ht="33" hidden="1" customHeight="1" x14ac:dyDescent="0.2">
      <c r="A136" s="28" t="s">
        <v>167</v>
      </c>
      <c r="B136" s="29">
        <v>11</v>
      </c>
      <c r="C136" s="51" t="s">
        <v>25</v>
      </c>
      <c r="D136" s="31">
        <v>3821</v>
      </c>
      <c r="E136" s="32" t="s">
        <v>38</v>
      </c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23" customFormat="1" ht="141.75" x14ac:dyDescent="0.2">
      <c r="A137" s="165" t="s">
        <v>473</v>
      </c>
      <c r="B137" s="165"/>
      <c r="C137" s="165"/>
      <c r="D137" s="165"/>
      <c r="E137" s="20" t="s">
        <v>59</v>
      </c>
      <c r="F137" s="49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2"/>
    </row>
    <row r="138" spans="1:25" s="23" customFormat="1" ht="15.75" hidden="1" x14ac:dyDescent="0.2">
      <c r="A138" s="24" t="s">
        <v>73</v>
      </c>
      <c r="B138" s="25">
        <v>11</v>
      </c>
      <c r="C138" s="50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2"/>
    </row>
    <row r="139" spans="1:25" hidden="1" x14ac:dyDescent="0.2">
      <c r="A139" s="28" t="s">
        <v>73</v>
      </c>
      <c r="B139" s="29">
        <v>11</v>
      </c>
      <c r="C139" s="51" t="s">
        <v>25</v>
      </c>
      <c r="D139" s="31">
        <v>3811</v>
      </c>
      <c r="E139" s="32" t="s">
        <v>141</v>
      </c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</row>
    <row r="140" spans="1:25" s="23" customFormat="1" ht="15.75" hidden="1" x14ac:dyDescent="0.2">
      <c r="A140" s="24" t="s">
        <v>73</v>
      </c>
      <c r="B140" s="25">
        <v>11</v>
      </c>
      <c r="C140" s="50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2"/>
    </row>
    <row r="141" spans="1:25" ht="33" hidden="1" customHeight="1" x14ac:dyDescent="0.2">
      <c r="A141" s="28" t="s">
        <v>73</v>
      </c>
      <c r="B141" s="29">
        <v>11</v>
      </c>
      <c r="C141" s="51" t="s">
        <v>25</v>
      </c>
      <c r="D141" s="54">
        <v>3821</v>
      </c>
      <c r="E141" s="32" t="s">
        <v>38</v>
      </c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</row>
    <row r="142" spans="1:25" ht="141.75" x14ac:dyDescent="0.2">
      <c r="A142" s="165" t="s">
        <v>472</v>
      </c>
      <c r="B142" s="165"/>
      <c r="C142" s="165"/>
      <c r="D142" s="165"/>
      <c r="E142" s="20" t="s">
        <v>343</v>
      </c>
      <c r="F142" s="49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 x14ac:dyDescent="0.2">
      <c r="A143" s="24" t="s">
        <v>164</v>
      </c>
      <c r="B143" s="25">
        <v>11</v>
      </c>
      <c r="C143" s="50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21"/>
      <c r="W143" s="21"/>
      <c r="X143" s="21"/>
      <c r="Y143" s="12"/>
    </row>
    <row r="144" spans="1:25" hidden="1" x14ac:dyDescent="0.2">
      <c r="A144" s="28" t="s">
        <v>164</v>
      </c>
      <c r="B144" s="29">
        <v>11</v>
      </c>
      <c r="C144" s="51" t="s">
        <v>25</v>
      </c>
      <c r="D144" s="54">
        <v>3811</v>
      </c>
      <c r="E144" s="32" t="s">
        <v>141</v>
      </c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21" customFormat="1" ht="141.75" x14ac:dyDescent="0.2">
      <c r="A145" s="165" t="s">
        <v>471</v>
      </c>
      <c r="B145" s="165"/>
      <c r="C145" s="165"/>
      <c r="D145" s="165"/>
      <c r="E145" s="20" t="s">
        <v>255</v>
      </c>
      <c r="F145" s="49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21" customFormat="1" ht="15.75" hidden="1" x14ac:dyDescent="0.2">
      <c r="A146" s="25" t="s">
        <v>65</v>
      </c>
      <c r="B146" s="25">
        <v>11</v>
      </c>
      <c r="C146" s="50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 x14ac:dyDescent="0.2">
      <c r="A147" s="29" t="s">
        <v>65</v>
      </c>
      <c r="B147" s="29">
        <v>11</v>
      </c>
      <c r="C147" s="51" t="s">
        <v>25</v>
      </c>
      <c r="D147" s="31">
        <v>3237</v>
      </c>
      <c r="E147" s="32" t="s">
        <v>36</v>
      </c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 x14ac:dyDescent="0.2">
      <c r="A148" s="25" t="s">
        <v>65</v>
      </c>
      <c r="B148" s="25">
        <v>11</v>
      </c>
      <c r="C148" s="50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21"/>
      <c r="W148" s="21"/>
      <c r="X148" s="21"/>
      <c r="Y148" s="12"/>
    </row>
    <row r="149" spans="1:25" hidden="1" x14ac:dyDescent="0.2">
      <c r="A149" s="29" t="s">
        <v>65</v>
      </c>
      <c r="B149" s="29">
        <v>11</v>
      </c>
      <c r="C149" s="51" t="s">
        <v>25</v>
      </c>
      <c r="D149" s="31">
        <v>3631</v>
      </c>
      <c r="E149" s="32" t="s">
        <v>233</v>
      </c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 x14ac:dyDescent="0.2">
      <c r="A150" s="25" t="s">
        <v>65</v>
      </c>
      <c r="B150" s="25">
        <v>11</v>
      </c>
      <c r="C150" s="50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21"/>
      <c r="W150" s="21"/>
      <c r="X150" s="21"/>
      <c r="Y150" s="12"/>
    </row>
    <row r="151" spans="1:25" hidden="1" x14ac:dyDescent="0.2">
      <c r="A151" s="29" t="s">
        <v>65</v>
      </c>
      <c r="B151" s="29">
        <v>11</v>
      </c>
      <c r="C151" s="51" t="s">
        <v>25</v>
      </c>
      <c r="D151" s="31">
        <v>3831</v>
      </c>
      <c r="E151" s="32" t="s">
        <v>295</v>
      </c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 x14ac:dyDescent="0.2">
      <c r="A152" s="25" t="s">
        <v>65</v>
      </c>
      <c r="B152" s="25">
        <v>11</v>
      </c>
      <c r="C152" s="50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21"/>
      <c r="W152" s="21"/>
      <c r="X152" s="21"/>
      <c r="Y152" s="12"/>
    </row>
    <row r="153" spans="1:25" hidden="1" x14ac:dyDescent="0.2">
      <c r="A153" s="29" t="s">
        <v>65</v>
      </c>
      <c r="B153" s="29">
        <v>11</v>
      </c>
      <c r="C153" s="51" t="s">
        <v>25</v>
      </c>
      <c r="D153" s="31">
        <v>4126</v>
      </c>
      <c r="E153" s="55" t="s">
        <v>4</v>
      </c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 x14ac:dyDescent="0.2">
      <c r="A154" s="165" t="s">
        <v>470</v>
      </c>
      <c r="B154" s="165"/>
      <c r="C154" s="165"/>
      <c r="D154" s="165"/>
      <c r="E154" s="20" t="s">
        <v>31</v>
      </c>
      <c r="F154" s="49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21"/>
      <c r="W154" s="21"/>
      <c r="X154" s="21"/>
      <c r="Y154" s="12"/>
    </row>
    <row r="155" spans="1:25" s="23" customFormat="1" ht="15.75" hidden="1" x14ac:dyDescent="0.2">
      <c r="A155" s="24" t="s">
        <v>33</v>
      </c>
      <c r="B155" s="25">
        <v>11</v>
      </c>
      <c r="C155" s="50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21"/>
      <c r="W155" s="21"/>
      <c r="X155" s="21"/>
      <c r="Y155" s="12"/>
    </row>
    <row r="156" spans="1:25" hidden="1" x14ac:dyDescent="0.2">
      <c r="A156" s="28" t="s">
        <v>33</v>
      </c>
      <c r="B156" s="29">
        <v>11</v>
      </c>
      <c r="C156" s="51" t="s">
        <v>25</v>
      </c>
      <c r="D156" s="31">
        <v>3237</v>
      </c>
      <c r="E156" s="32" t="s">
        <v>36</v>
      </c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23" customFormat="1" ht="141.75" x14ac:dyDescent="0.2">
      <c r="A157" s="165" t="s">
        <v>469</v>
      </c>
      <c r="B157" s="165"/>
      <c r="C157" s="165"/>
      <c r="D157" s="165"/>
      <c r="E157" s="20" t="s">
        <v>43</v>
      </c>
      <c r="F157" s="49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2"/>
    </row>
    <row r="158" spans="1:25" s="23" customFormat="1" ht="15.75" hidden="1" x14ac:dyDescent="0.2">
      <c r="A158" s="24" t="s">
        <v>49</v>
      </c>
      <c r="B158" s="25">
        <v>11</v>
      </c>
      <c r="C158" s="50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2"/>
    </row>
    <row r="159" spans="1:25" hidden="1" x14ac:dyDescent="0.2">
      <c r="A159" s="28" t="s">
        <v>49</v>
      </c>
      <c r="B159" s="29">
        <v>11</v>
      </c>
      <c r="C159" s="51" t="s">
        <v>25</v>
      </c>
      <c r="D159" s="31">
        <v>3721</v>
      </c>
      <c r="E159" s="32" t="s">
        <v>149</v>
      </c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 x14ac:dyDescent="0.2">
      <c r="A160" s="165" t="s">
        <v>556</v>
      </c>
      <c r="B160" s="165"/>
      <c r="C160" s="165"/>
      <c r="D160" s="165"/>
      <c r="E160" s="20" t="s">
        <v>257</v>
      </c>
      <c r="F160" s="49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23" customFormat="1" ht="15.75" hidden="1" x14ac:dyDescent="0.2">
      <c r="A161" s="24" t="s">
        <v>66</v>
      </c>
      <c r="B161" s="25">
        <v>11</v>
      </c>
      <c r="C161" s="50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2"/>
    </row>
    <row r="162" spans="1:25" hidden="1" x14ac:dyDescent="0.2">
      <c r="A162" s="28" t="s">
        <v>66</v>
      </c>
      <c r="B162" s="29">
        <v>11</v>
      </c>
      <c r="C162" s="51" t="s">
        <v>28</v>
      </c>
      <c r="D162" s="31">
        <v>3233</v>
      </c>
      <c r="E162" s="32" t="s">
        <v>119</v>
      </c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</row>
    <row r="163" spans="1:25" hidden="1" x14ac:dyDescent="0.2">
      <c r="A163" s="28" t="s">
        <v>66</v>
      </c>
      <c r="B163" s="29">
        <v>11</v>
      </c>
      <c r="C163" s="51" t="s">
        <v>28</v>
      </c>
      <c r="D163" s="31">
        <v>3237</v>
      </c>
      <c r="E163" s="32" t="s">
        <v>36</v>
      </c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</row>
    <row r="164" spans="1:25" s="23" customFormat="1" ht="15.75" hidden="1" x14ac:dyDescent="0.2">
      <c r="A164" s="24" t="s">
        <v>66</v>
      </c>
      <c r="B164" s="25">
        <v>12</v>
      </c>
      <c r="C164" s="50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2"/>
    </row>
    <row r="165" spans="1:25" hidden="1" x14ac:dyDescent="0.2">
      <c r="A165" s="28" t="s">
        <v>66</v>
      </c>
      <c r="B165" s="29">
        <v>12</v>
      </c>
      <c r="C165" s="51" t="s">
        <v>28</v>
      </c>
      <c r="D165" s="54">
        <v>3294</v>
      </c>
      <c r="E165" s="32" t="s">
        <v>382</v>
      </c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</row>
    <row r="166" spans="1:25" s="23" customFormat="1" ht="15.75" hidden="1" x14ac:dyDescent="0.2">
      <c r="A166" s="24" t="s">
        <v>66</v>
      </c>
      <c r="B166" s="25">
        <v>51</v>
      </c>
      <c r="C166" s="50" t="s">
        <v>28</v>
      </c>
      <c r="D166" s="40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2"/>
    </row>
    <row r="167" spans="1:25" hidden="1" x14ac:dyDescent="0.2">
      <c r="A167" s="28" t="s">
        <v>66</v>
      </c>
      <c r="B167" s="29">
        <v>51</v>
      </c>
      <c r="C167" s="51" t="s">
        <v>28</v>
      </c>
      <c r="D167" s="54">
        <v>3294</v>
      </c>
      <c r="E167" s="32" t="s">
        <v>382</v>
      </c>
      <c r="G167" s="1">
        <v>870000</v>
      </c>
      <c r="H167" s="56"/>
      <c r="I167" s="1">
        <v>870000</v>
      </c>
      <c r="J167" s="56"/>
      <c r="K167" s="1">
        <v>449674.01</v>
      </c>
      <c r="L167" s="33">
        <f t="shared" si="72"/>
        <v>51.686667816091955</v>
      </c>
      <c r="M167" s="1">
        <v>0</v>
      </c>
      <c r="N167" s="56"/>
      <c r="O167" s="1"/>
      <c r="P167" s="56"/>
      <c r="Q167" s="56"/>
      <c r="R167" s="1"/>
      <c r="S167" s="56"/>
      <c r="T167" s="1"/>
      <c r="U167" s="56"/>
    </row>
    <row r="168" spans="1:25" s="23" customFormat="1" ht="141.75" x14ac:dyDescent="0.2">
      <c r="A168" s="165" t="s">
        <v>468</v>
      </c>
      <c r="B168" s="165"/>
      <c r="C168" s="165"/>
      <c r="D168" s="165"/>
      <c r="E168" s="20" t="s">
        <v>55</v>
      </c>
      <c r="F168" s="49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21"/>
      <c r="W168" s="21"/>
      <c r="X168" s="21"/>
      <c r="Y168" s="12"/>
    </row>
    <row r="169" spans="1:25" s="23" customFormat="1" ht="15.75" hidden="1" x14ac:dyDescent="0.2">
      <c r="A169" s="24" t="s">
        <v>67</v>
      </c>
      <c r="B169" s="25">
        <v>11</v>
      </c>
      <c r="C169" s="50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21"/>
      <c r="W169" s="21"/>
      <c r="X169" s="21"/>
      <c r="Y169" s="12"/>
    </row>
    <row r="170" spans="1:25" hidden="1" x14ac:dyDescent="0.2">
      <c r="A170" s="28" t="s">
        <v>67</v>
      </c>
      <c r="B170" s="29">
        <v>11</v>
      </c>
      <c r="C170" s="51" t="s">
        <v>25</v>
      </c>
      <c r="D170" s="54">
        <v>3811</v>
      </c>
      <c r="E170" s="32" t="s">
        <v>141</v>
      </c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5" s="23" customFormat="1" ht="141.75" x14ac:dyDescent="0.2">
      <c r="A171" s="165" t="s">
        <v>557</v>
      </c>
      <c r="B171" s="165"/>
      <c r="C171" s="165"/>
      <c r="D171" s="165"/>
      <c r="E171" s="20" t="s">
        <v>56</v>
      </c>
      <c r="F171" s="49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21"/>
      <c r="W171" s="21"/>
      <c r="X171" s="21"/>
      <c r="Y171" s="12"/>
    </row>
    <row r="172" spans="1:25" s="23" customFormat="1" ht="15.75" hidden="1" x14ac:dyDescent="0.2">
      <c r="A172" s="24" t="s">
        <v>165</v>
      </c>
      <c r="B172" s="25">
        <v>11</v>
      </c>
      <c r="C172" s="50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21"/>
      <c r="W172" s="21"/>
      <c r="X172" s="21"/>
      <c r="Y172" s="12"/>
    </row>
    <row r="173" spans="1:25" ht="30" hidden="1" x14ac:dyDescent="0.2">
      <c r="A173" s="28" t="s">
        <v>165</v>
      </c>
      <c r="B173" s="29">
        <v>11</v>
      </c>
      <c r="C173" s="51" t="s">
        <v>25</v>
      </c>
      <c r="D173" s="54">
        <v>3522</v>
      </c>
      <c r="E173" s="32" t="s">
        <v>139</v>
      </c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 x14ac:dyDescent="0.2">
      <c r="A174" s="28" t="s">
        <v>165</v>
      </c>
      <c r="B174" s="29">
        <v>11</v>
      </c>
      <c r="C174" s="51" t="s">
        <v>25</v>
      </c>
      <c r="D174" s="54">
        <v>3523</v>
      </c>
      <c r="E174" s="32" t="s">
        <v>394</v>
      </c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 x14ac:dyDescent="0.2">
      <c r="A175" s="165" t="s">
        <v>467</v>
      </c>
      <c r="B175" s="165"/>
      <c r="C175" s="165"/>
      <c r="D175" s="165"/>
      <c r="E175" s="20" t="s">
        <v>96</v>
      </c>
      <c r="F175" s="49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21"/>
      <c r="W175" s="21"/>
      <c r="X175" s="21"/>
      <c r="Y175" s="12"/>
    </row>
    <row r="176" spans="1:25" s="23" customFormat="1" ht="15.75" hidden="1" x14ac:dyDescent="0.2">
      <c r="A176" s="24" t="s">
        <v>99</v>
      </c>
      <c r="B176" s="25">
        <v>11</v>
      </c>
      <c r="C176" s="50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21"/>
      <c r="W176" s="21"/>
      <c r="X176" s="21"/>
      <c r="Y176" s="12"/>
    </row>
    <row r="177" spans="1:25" ht="30" hidden="1" x14ac:dyDescent="0.2">
      <c r="A177" s="28" t="s">
        <v>99</v>
      </c>
      <c r="B177" s="29">
        <v>11</v>
      </c>
      <c r="C177" s="51" t="s">
        <v>25</v>
      </c>
      <c r="D177" s="54">
        <v>3224</v>
      </c>
      <c r="E177" s="55" t="s">
        <v>144</v>
      </c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 x14ac:dyDescent="0.2">
      <c r="A178" s="24" t="s">
        <v>99</v>
      </c>
      <c r="B178" s="25">
        <v>11</v>
      </c>
      <c r="C178" s="50" t="s">
        <v>25</v>
      </c>
      <c r="D178" s="40">
        <v>323</v>
      </c>
      <c r="E178" s="57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21"/>
      <c r="W178" s="21"/>
      <c r="X178" s="21"/>
      <c r="Y178" s="12"/>
    </row>
    <row r="179" spans="1:25" hidden="1" x14ac:dyDescent="0.2">
      <c r="A179" s="28" t="s">
        <v>99</v>
      </c>
      <c r="B179" s="29">
        <v>11</v>
      </c>
      <c r="C179" s="51" t="s">
        <v>25</v>
      </c>
      <c r="D179" s="54">
        <v>3232</v>
      </c>
      <c r="E179" s="32" t="s">
        <v>118</v>
      </c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 x14ac:dyDescent="0.2">
      <c r="A180" s="28" t="s">
        <v>99</v>
      </c>
      <c r="B180" s="29">
        <v>11</v>
      </c>
      <c r="C180" s="51" t="s">
        <v>25</v>
      </c>
      <c r="D180" s="54">
        <v>3239</v>
      </c>
      <c r="E180" s="32" t="s">
        <v>41</v>
      </c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 x14ac:dyDescent="0.2">
      <c r="A181" s="165" t="s">
        <v>466</v>
      </c>
      <c r="B181" s="166"/>
      <c r="C181" s="166"/>
      <c r="D181" s="166"/>
      <c r="E181" s="20" t="s">
        <v>243</v>
      </c>
      <c r="F181" s="49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21"/>
      <c r="W181" s="21"/>
      <c r="X181" s="21"/>
      <c r="Y181" s="12"/>
    </row>
    <row r="182" spans="1:25" s="23" customFormat="1" ht="15.75" hidden="1" x14ac:dyDescent="0.2">
      <c r="A182" s="24" t="s">
        <v>273</v>
      </c>
      <c r="B182" s="25">
        <v>11</v>
      </c>
      <c r="C182" s="50" t="s">
        <v>25</v>
      </c>
      <c r="D182" s="40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21"/>
      <c r="W182" s="21"/>
      <c r="X182" s="21"/>
      <c r="Y182" s="12"/>
    </row>
    <row r="183" spans="1:25" hidden="1" x14ac:dyDescent="0.2">
      <c r="A183" s="28" t="s">
        <v>273</v>
      </c>
      <c r="B183" s="29">
        <v>11</v>
      </c>
      <c r="C183" s="51" t="s">
        <v>25</v>
      </c>
      <c r="D183" s="54">
        <v>3811</v>
      </c>
      <c r="E183" s="32" t="s">
        <v>141</v>
      </c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</row>
    <row r="184" spans="1:25" s="23" customFormat="1" ht="15.75" hidden="1" x14ac:dyDescent="0.2">
      <c r="A184" s="24" t="s">
        <v>273</v>
      </c>
      <c r="B184" s="25">
        <v>11</v>
      </c>
      <c r="C184" s="50" t="s">
        <v>25</v>
      </c>
      <c r="D184" s="40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21"/>
      <c r="W184" s="21"/>
      <c r="X184" s="21"/>
      <c r="Y184" s="12"/>
    </row>
    <row r="185" spans="1:25" hidden="1" x14ac:dyDescent="0.2">
      <c r="A185" s="28" t="s">
        <v>273</v>
      </c>
      <c r="B185" s="29">
        <v>11</v>
      </c>
      <c r="C185" s="51" t="s">
        <v>25</v>
      </c>
      <c r="D185" s="54">
        <v>3821</v>
      </c>
      <c r="E185" s="32" t="s">
        <v>38</v>
      </c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</row>
    <row r="186" spans="1:25" s="23" customFormat="1" ht="141.75" x14ac:dyDescent="0.2">
      <c r="A186" s="165" t="s">
        <v>465</v>
      </c>
      <c r="B186" s="166"/>
      <c r="C186" s="166"/>
      <c r="D186" s="166"/>
      <c r="E186" s="20" t="s">
        <v>323</v>
      </c>
      <c r="F186" s="49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21"/>
      <c r="W186" s="21"/>
      <c r="X186" s="21"/>
      <c r="Y186" s="12"/>
    </row>
    <row r="187" spans="1:25" s="23" customFormat="1" ht="15.75" hidden="1" x14ac:dyDescent="0.2">
      <c r="A187" s="24" t="s">
        <v>272</v>
      </c>
      <c r="B187" s="25">
        <v>11</v>
      </c>
      <c r="C187" s="50" t="s">
        <v>209</v>
      </c>
      <c r="D187" s="40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21"/>
      <c r="W187" s="21"/>
      <c r="X187" s="21"/>
      <c r="Y187" s="12"/>
    </row>
    <row r="188" spans="1:25" hidden="1" x14ac:dyDescent="0.2">
      <c r="A188" s="28" t="s">
        <v>272</v>
      </c>
      <c r="B188" s="29">
        <v>11</v>
      </c>
      <c r="C188" s="51" t="s">
        <v>209</v>
      </c>
      <c r="D188" s="54">
        <v>4263</v>
      </c>
      <c r="E188" s="32" t="s">
        <v>256</v>
      </c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 x14ac:dyDescent="0.2">
      <c r="A189" s="165" t="s">
        <v>589</v>
      </c>
      <c r="B189" s="165"/>
      <c r="C189" s="165"/>
      <c r="D189" s="165"/>
      <c r="E189" s="20" t="s">
        <v>371</v>
      </c>
      <c r="F189" s="49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21"/>
      <c r="W189" s="21"/>
      <c r="X189" s="21"/>
      <c r="Y189" s="12"/>
    </row>
    <row r="190" spans="1:25" s="23" customFormat="1" ht="15.75" hidden="1" x14ac:dyDescent="0.2">
      <c r="A190" s="25" t="s">
        <v>296</v>
      </c>
      <c r="B190" s="25">
        <v>12</v>
      </c>
      <c r="C190" s="50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2"/>
    </row>
    <row r="191" spans="1:25" hidden="1" x14ac:dyDescent="0.2">
      <c r="A191" s="29" t="s">
        <v>296</v>
      </c>
      <c r="B191" s="29">
        <v>12</v>
      </c>
      <c r="C191" s="51" t="s">
        <v>28</v>
      </c>
      <c r="D191" s="54">
        <v>4126</v>
      </c>
      <c r="E191" s="58" t="s">
        <v>4</v>
      </c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</row>
    <row r="192" spans="1:25" s="23" customFormat="1" ht="15.75" hidden="1" x14ac:dyDescent="0.2">
      <c r="A192" s="25" t="s">
        <v>296</v>
      </c>
      <c r="B192" s="25">
        <v>51</v>
      </c>
      <c r="C192" s="50" t="s">
        <v>28</v>
      </c>
      <c r="D192" s="40">
        <v>412</v>
      </c>
      <c r="E192" s="59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2"/>
    </row>
    <row r="193" spans="1:25" hidden="1" x14ac:dyDescent="0.2">
      <c r="A193" s="29" t="s">
        <v>296</v>
      </c>
      <c r="B193" s="29">
        <v>51</v>
      </c>
      <c r="C193" s="51" t="s">
        <v>28</v>
      </c>
      <c r="D193" s="54">
        <v>4126</v>
      </c>
      <c r="E193" s="58" t="s">
        <v>4</v>
      </c>
      <c r="G193" s="1">
        <v>470000</v>
      </c>
      <c r="H193" s="56"/>
      <c r="I193" s="1">
        <v>470000</v>
      </c>
      <c r="J193" s="56"/>
      <c r="K193" s="1">
        <v>0</v>
      </c>
      <c r="L193" s="33">
        <f t="shared" si="72"/>
        <v>0</v>
      </c>
      <c r="M193" s="1">
        <v>0</v>
      </c>
      <c r="N193" s="56"/>
      <c r="O193" s="1"/>
      <c r="P193" s="56"/>
      <c r="Q193" s="1">
        <v>0</v>
      </c>
      <c r="R193" s="1"/>
      <c r="S193" s="56"/>
      <c r="T193" s="1"/>
      <c r="U193" s="56"/>
    </row>
    <row r="194" spans="1:25" s="23" customFormat="1" ht="141.75" x14ac:dyDescent="0.2">
      <c r="A194" s="165" t="s">
        <v>464</v>
      </c>
      <c r="B194" s="165"/>
      <c r="C194" s="165"/>
      <c r="D194" s="165"/>
      <c r="E194" s="20" t="s">
        <v>298</v>
      </c>
      <c r="F194" s="49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21"/>
      <c r="W194" s="21"/>
      <c r="X194" s="21"/>
      <c r="Y194" s="12"/>
    </row>
    <row r="195" spans="1:25" s="23" customFormat="1" ht="15.75" hidden="1" x14ac:dyDescent="0.2">
      <c r="A195" s="25" t="s">
        <v>297</v>
      </c>
      <c r="B195" s="25">
        <v>51</v>
      </c>
      <c r="C195" s="50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2"/>
    </row>
    <row r="196" spans="1:25" hidden="1" x14ac:dyDescent="0.2">
      <c r="A196" s="29" t="s">
        <v>297</v>
      </c>
      <c r="B196" s="29">
        <v>51</v>
      </c>
      <c r="C196" s="51" t="s">
        <v>25</v>
      </c>
      <c r="D196" s="54">
        <v>3111</v>
      </c>
      <c r="E196" s="32" t="s">
        <v>19</v>
      </c>
      <c r="G196" s="1">
        <v>350000</v>
      </c>
      <c r="H196" s="56"/>
      <c r="I196" s="1">
        <v>350000</v>
      </c>
      <c r="J196" s="56"/>
      <c r="K196" s="1">
        <v>0</v>
      </c>
      <c r="L196" s="33">
        <f t="shared" si="72"/>
        <v>0</v>
      </c>
      <c r="M196" s="1">
        <v>0</v>
      </c>
      <c r="N196" s="56"/>
      <c r="O196" s="1">
        <v>100000</v>
      </c>
      <c r="P196" s="56"/>
      <c r="Q196" s="1">
        <v>0</v>
      </c>
      <c r="R196" s="1"/>
      <c r="S196" s="56"/>
      <c r="T196" s="1"/>
      <c r="U196" s="56"/>
    </row>
    <row r="197" spans="1:25" s="23" customFormat="1" ht="15.75" hidden="1" x14ac:dyDescent="0.2">
      <c r="A197" s="25" t="s">
        <v>297</v>
      </c>
      <c r="B197" s="25">
        <v>51</v>
      </c>
      <c r="C197" s="50" t="s">
        <v>25</v>
      </c>
      <c r="D197" s="40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2"/>
    </row>
    <row r="198" spans="1:25" hidden="1" x14ac:dyDescent="0.2">
      <c r="A198" s="29" t="s">
        <v>297</v>
      </c>
      <c r="B198" s="29">
        <v>51</v>
      </c>
      <c r="C198" s="51" t="s">
        <v>25</v>
      </c>
      <c r="D198" s="54">
        <v>3132</v>
      </c>
      <c r="E198" s="55" t="s">
        <v>280</v>
      </c>
      <c r="G198" s="1">
        <v>55000</v>
      </c>
      <c r="H198" s="56"/>
      <c r="I198" s="1">
        <v>55000</v>
      </c>
      <c r="J198" s="56"/>
      <c r="K198" s="1">
        <v>0</v>
      </c>
      <c r="L198" s="33">
        <f t="shared" si="72"/>
        <v>0</v>
      </c>
      <c r="M198" s="1">
        <v>0</v>
      </c>
      <c r="N198" s="56"/>
      <c r="O198" s="1">
        <v>27500</v>
      </c>
      <c r="P198" s="56"/>
      <c r="Q198" s="1">
        <v>0</v>
      </c>
      <c r="R198" s="1"/>
      <c r="S198" s="56"/>
      <c r="T198" s="1"/>
      <c r="U198" s="56"/>
    </row>
    <row r="199" spans="1:25" ht="30" hidden="1" x14ac:dyDescent="0.2">
      <c r="A199" s="29" t="s">
        <v>297</v>
      </c>
      <c r="B199" s="29">
        <v>51</v>
      </c>
      <c r="C199" s="51" t="s">
        <v>25</v>
      </c>
      <c r="D199" s="54">
        <v>3133</v>
      </c>
      <c r="E199" s="55" t="s">
        <v>258</v>
      </c>
      <c r="G199" s="1">
        <v>7000</v>
      </c>
      <c r="H199" s="56"/>
      <c r="I199" s="1">
        <v>7000</v>
      </c>
      <c r="J199" s="56"/>
      <c r="K199" s="1">
        <v>0</v>
      </c>
      <c r="L199" s="33">
        <f t="shared" si="72"/>
        <v>0</v>
      </c>
      <c r="M199" s="1">
        <v>0</v>
      </c>
      <c r="N199" s="56"/>
      <c r="O199" s="1"/>
      <c r="P199" s="56"/>
      <c r="Q199" s="1">
        <v>0</v>
      </c>
      <c r="R199" s="1"/>
      <c r="S199" s="56"/>
      <c r="T199" s="1"/>
      <c r="U199" s="56"/>
    </row>
    <row r="200" spans="1:25" s="23" customFormat="1" ht="15.75" hidden="1" x14ac:dyDescent="0.2">
      <c r="A200" s="25" t="s">
        <v>297</v>
      </c>
      <c r="B200" s="25">
        <v>51</v>
      </c>
      <c r="C200" s="50" t="s">
        <v>25</v>
      </c>
      <c r="D200" s="40">
        <v>323</v>
      </c>
      <c r="E200" s="57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2"/>
    </row>
    <row r="201" spans="1:25" hidden="1" x14ac:dyDescent="0.2">
      <c r="A201" s="29" t="s">
        <v>297</v>
      </c>
      <c r="B201" s="29">
        <v>51</v>
      </c>
      <c r="C201" s="51" t="s">
        <v>25</v>
      </c>
      <c r="D201" s="54">
        <v>3237</v>
      </c>
      <c r="E201" s="55" t="s">
        <v>36</v>
      </c>
      <c r="G201" s="1">
        <v>150000</v>
      </c>
      <c r="H201" s="56"/>
      <c r="I201" s="1">
        <v>150000</v>
      </c>
      <c r="J201" s="56"/>
      <c r="K201" s="1">
        <v>0</v>
      </c>
      <c r="L201" s="33">
        <f t="shared" si="72"/>
        <v>0</v>
      </c>
      <c r="M201" s="1">
        <v>0</v>
      </c>
      <c r="N201" s="56"/>
      <c r="O201" s="1"/>
      <c r="P201" s="56"/>
      <c r="Q201" s="1">
        <v>0</v>
      </c>
      <c r="R201" s="1"/>
      <c r="S201" s="56"/>
      <c r="T201" s="1"/>
      <c r="U201" s="56"/>
    </row>
    <row r="202" spans="1:25" s="23" customFormat="1" ht="141.75" x14ac:dyDescent="0.2">
      <c r="A202" s="165" t="s">
        <v>558</v>
      </c>
      <c r="B202" s="166"/>
      <c r="C202" s="166"/>
      <c r="D202" s="166"/>
      <c r="E202" s="57" t="s">
        <v>330</v>
      </c>
      <c r="F202" s="49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21"/>
      <c r="W202" s="21"/>
      <c r="X202" s="21"/>
      <c r="Y202" s="12"/>
    </row>
    <row r="203" spans="1:25" s="23" customFormat="1" ht="15.75" hidden="1" x14ac:dyDescent="0.2">
      <c r="A203" s="25" t="s">
        <v>335</v>
      </c>
      <c r="B203" s="25">
        <v>11</v>
      </c>
      <c r="C203" s="50" t="s">
        <v>25</v>
      </c>
      <c r="D203" s="40">
        <v>323</v>
      </c>
      <c r="E203" s="57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21"/>
      <c r="W203" s="21"/>
      <c r="X203" s="21"/>
      <c r="Y203" s="12"/>
    </row>
    <row r="204" spans="1:25" hidden="1" x14ac:dyDescent="0.2">
      <c r="A204" s="29" t="s">
        <v>335</v>
      </c>
      <c r="B204" s="29">
        <v>11</v>
      </c>
      <c r="C204" s="51" t="s">
        <v>25</v>
      </c>
      <c r="D204" s="54">
        <v>3237</v>
      </c>
      <c r="E204" s="55" t="s">
        <v>36</v>
      </c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 x14ac:dyDescent="0.2">
      <c r="A205" s="25" t="s">
        <v>335</v>
      </c>
      <c r="B205" s="25">
        <v>11</v>
      </c>
      <c r="C205" s="50" t="s">
        <v>25</v>
      </c>
      <c r="D205" s="40">
        <v>382</v>
      </c>
      <c r="E205" s="57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21"/>
      <c r="W205" s="21"/>
      <c r="X205" s="21"/>
      <c r="Y205" s="12"/>
    </row>
    <row r="206" spans="1:25" hidden="1" x14ac:dyDescent="0.2">
      <c r="A206" s="29" t="s">
        <v>335</v>
      </c>
      <c r="B206" s="29">
        <v>11</v>
      </c>
      <c r="C206" s="51" t="s">
        <v>25</v>
      </c>
      <c r="D206" s="54">
        <v>3821</v>
      </c>
      <c r="E206" s="55" t="s">
        <v>38</v>
      </c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 x14ac:dyDescent="0.2">
      <c r="A207" s="165" t="s">
        <v>559</v>
      </c>
      <c r="B207" s="165"/>
      <c r="C207" s="165"/>
      <c r="D207" s="165"/>
      <c r="E207" s="57" t="s">
        <v>376</v>
      </c>
      <c r="F207" s="49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21"/>
      <c r="W207" s="21"/>
      <c r="X207" s="21"/>
      <c r="Y207" s="12"/>
    </row>
    <row r="208" spans="1:25" s="23" customFormat="1" ht="15.75" hidden="1" x14ac:dyDescent="0.2">
      <c r="A208" s="25" t="s">
        <v>377</v>
      </c>
      <c r="B208" s="25">
        <v>11</v>
      </c>
      <c r="C208" s="50" t="s">
        <v>25</v>
      </c>
      <c r="D208" s="27">
        <v>329</v>
      </c>
      <c r="E208" s="57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21"/>
      <c r="W208" s="21"/>
      <c r="X208" s="21"/>
      <c r="Y208" s="12"/>
    </row>
    <row r="209" spans="1:25" hidden="1" x14ac:dyDescent="0.2">
      <c r="A209" s="29" t="s">
        <v>377</v>
      </c>
      <c r="B209" s="29">
        <v>11</v>
      </c>
      <c r="C209" s="51" t="s">
        <v>25</v>
      </c>
      <c r="D209" s="31">
        <v>3294</v>
      </c>
      <c r="E209" s="32" t="s">
        <v>37</v>
      </c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 x14ac:dyDescent="0.2">
      <c r="A210" s="185" t="s">
        <v>412</v>
      </c>
      <c r="B210" s="185"/>
      <c r="C210" s="185"/>
      <c r="D210" s="185"/>
      <c r="E210" s="38" t="s">
        <v>413</v>
      </c>
      <c r="F210" s="49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21"/>
      <c r="W210" s="21"/>
      <c r="X210" s="21"/>
      <c r="Y210" s="12"/>
    </row>
    <row r="211" spans="1:25" s="23" customFormat="1" ht="15.75" hidden="1" x14ac:dyDescent="0.2">
      <c r="A211" s="25"/>
      <c r="B211" s="25">
        <v>11</v>
      </c>
      <c r="C211" s="50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21"/>
      <c r="W211" s="21"/>
      <c r="X211" s="21"/>
      <c r="Y211" s="12"/>
    </row>
    <row r="212" spans="1:25" s="64" customFormat="1" hidden="1" x14ac:dyDescent="0.2">
      <c r="A212" s="29"/>
      <c r="B212" s="29">
        <v>11</v>
      </c>
      <c r="C212" s="51" t="s">
        <v>25</v>
      </c>
      <c r="D212" s="31">
        <v>3111</v>
      </c>
      <c r="E212" s="32" t="s">
        <v>19</v>
      </c>
      <c r="F212" s="61"/>
      <c r="G212" s="62"/>
      <c r="H212" s="62"/>
      <c r="I212" s="62"/>
      <c r="J212" s="62"/>
      <c r="K212" s="62"/>
      <c r="L212" s="63" t="str">
        <f t="shared" si="72"/>
        <v>-</v>
      </c>
      <c r="M212" s="62"/>
      <c r="N212" s="62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62"/>
      <c r="W212" s="62"/>
      <c r="X212" s="62"/>
      <c r="Y212" s="105"/>
    </row>
    <row r="213" spans="1:25" s="23" customFormat="1" ht="15.75" hidden="1" x14ac:dyDescent="0.2">
      <c r="A213" s="25"/>
      <c r="B213" s="25">
        <v>11</v>
      </c>
      <c r="C213" s="50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21"/>
      <c r="W213" s="21"/>
      <c r="X213" s="21"/>
      <c r="Y213" s="12"/>
    </row>
    <row r="214" spans="1:25" s="64" customFormat="1" hidden="1" x14ac:dyDescent="0.2">
      <c r="A214" s="29"/>
      <c r="B214" s="29">
        <v>11</v>
      </c>
      <c r="C214" s="51" t="s">
        <v>25</v>
      </c>
      <c r="D214" s="31">
        <v>3132</v>
      </c>
      <c r="E214" s="32" t="s">
        <v>280</v>
      </c>
      <c r="F214" s="61"/>
      <c r="G214" s="62"/>
      <c r="H214" s="62"/>
      <c r="I214" s="62"/>
      <c r="J214" s="62"/>
      <c r="K214" s="62"/>
      <c r="L214" s="63" t="str">
        <f t="shared" si="72"/>
        <v>-</v>
      </c>
      <c r="M214" s="62"/>
      <c r="N214" s="62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62"/>
      <c r="W214" s="62"/>
      <c r="X214" s="62"/>
      <c r="Y214" s="105"/>
    </row>
    <row r="215" spans="1:25" s="64" customFormat="1" ht="30" hidden="1" x14ac:dyDescent="0.2">
      <c r="A215" s="29"/>
      <c r="B215" s="29">
        <v>11</v>
      </c>
      <c r="C215" s="51" t="s">
        <v>25</v>
      </c>
      <c r="D215" s="31">
        <v>3133</v>
      </c>
      <c r="E215" s="32" t="s">
        <v>258</v>
      </c>
      <c r="F215" s="61"/>
      <c r="G215" s="62"/>
      <c r="H215" s="62"/>
      <c r="I215" s="62"/>
      <c r="J215" s="62"/>
      <c r="K215" s="62"/>
      <c r="L215" s="63"/>
      <c r="M215" s="62"/>
      <c r="N215" s="62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62"/>
      <c r="W215" s="62"/>
      <c r="X215" s="62"/>
      <c r="Y215" s="105"/>
    </row>
    <row r="216" spans="1:25" s="23" customFormat="1" ht="15.75" hidden="1" x14ac:dyDescent="0.2">
      <c r="A216" s="25"/>
      <c r="B216" s="25">
        <v>11</v>
      </c>
      <c r="C216" s="50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21"/>
      <c r="W216" s="21"/>
      <c r="X216" s="21"/>
      <c r="Y216" s="12"/>
    </row>
    <row r="217" spans="1:25" s="64" customFormat="1" hidden="1" x14ac:dyDescent="0.2">
      <c r="A217" s="29"/>
      <c r="B217" s="29">
        <v>11</v>
      </c>
      <c r="C217" s="51" t="s">
        <v>25</v>
      </c>
      <c r="D217" s="31">
        <v>3211</v>
      </c>
      <c r="E217" s="32" t="s">
        <v>110</v>
      </c>
      <c r="F217" s="61"/>
      <c r="G217" s="62"/>
      <c r="H217" s="62"/>
      <c r="I217" s="62"/>
      <c r="J217" s="62"/>
      <c r="K217" s="62"/>
      <c r="L217" s="63" t="str">
        <f t="shared" si="72"/>
        <v>-</v>
      </c>
      <c r="M217" s="62"/>
      <c r="N217" s="62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62"/>
      <c r="W217" s="62"/>
      <c r="X217" s="62"/>
      <c r="Y217" s="105"/>
    </row>
    <row r="218" spans="1:25" s="64" customFormat="1" ht="30" hidden="1" x14ac:dyDescent="0.2">
      <c r="A218" s="29"/>
      <c r="B218" s="29">
        <v>11</v>
      </c>
      <c r="C218" s="51" t="s">
        <v>25</v>
      </c>
      <c r="D218" s="31">
        <v>3212</v>
      </c>
      <c r="E218" s="32" t="s">
        <v>111</v>
      </c>
      <c r="F218" s="61"/>
      <c r="G218" s="62"/>
      <c r="H218" s="62"/>
      <c r="I218" s="62"/>
      <c r="J218" s="62"/>
      <c r="K218" s="62"/>
      <c r="L218" s="63"/>
      <c r="M218" s="62"/>
      <c r="N218" s="62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62"/>
      <c r="W218" s="62"/>
      <c r="X218" s="62"/>
      <c r="Y218" s="105"/>
    </row>
    <row r="219" spans="1:25" s="64" customFormat="1" hidden="1" x14ac:dyDescent="0.2">
      <c r="A219" s="29"/>
      <c r="B219" s="29">
        <v>11</v>
      </c>
      <c r="C219" s="51" t="s">
        <v>25</v>
      </c>
      <c r="D219" s="31">
        <v>3214</v>
      </c>
      <c r="E219" s="32" t="s">
        <v>234</v>
      </c>
      <c r="F219" s="61"/>
      <c r="G219" s="62"/>
      <c r="H219" s="62"/>
      <c r="I219" s="62"/>
      <c r="J219" s="62"/>
      <c r="K219" s="62"/>
      <c r="L219" s="63"/>
      <c r="M219" s="62"/>
      <c r="N219" s="62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62"/>
      <c r="W219" s="62"/>
      <c r="X219" s="62"/>
      <c r="Y219" s="105"/>
    </row>
    <row r="220" spans="1:25" s="23" customFormat="1" ht="15.75" hidden="1" x14ac:dyDescent="0.2">
      <c r="A220" s="25"/>
      <c r="B220" s="25">
        <v>11</v>
      </c>
      <c r="C220" s="50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21"/>
      <c r="W220" s="21"/>
      <c r="X220" s="21"/>
      <c r="Y220" s="12"/>
    </row>
    <row r="221" spans="1:25" s="64" customFormat="1" hidden="1" x14ac:dyDescent="0.2">
      <c r="A221" s="29"/>
      <c r="B221" s="29">
        <v>11</v>
      </c>
      <c r="C221" s="51" t="s">
        <v>25</v>
      </c>
      <c r="D221" s="31">
        <v>3231</v>
      </c>
      <c r="E221" s="32" t="s">
        <v>117</v>
      </c>
      <c r="F221" s="61"/>
      <c r="G221" s="62"/>
      <c r="H221" s="62"/>
      <c r="I221" s="62"/>
      <c r="J221" s="62"/>
      <c r="K221" s="62"/>
      <c r="L221" s="63" t="str">
        <f t="shared" si="72"/>
        <v>-</v>
      </c>
      <c r="M221" s="62"/>
      <c r="N221" s="62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62"/>
      <c r="W221" s="62"/>
      <c r="X221" s="62"/>
      <c r="Y221" s="105"/>
    </row>
    <row r="222" spans="1:25" s="64" customFormat="1" hidden="1" x14ac:dyDescent="0.2">
      <c r="A222" s="29"/>
      <c r="B222" s="29">
        <v>11</v>
      </c>
      <c r="C222" s="51" t="s">
        <v>25</v>
      </c>
      <c r="D222" s="31">
        <v>3234</v>
      </c>
      <c r="E222" s="32" t="s">
        <v>120</v>
      </c>
      <c r="F222" s="61"/>
      <c r="G222" s="62"/>
      <c r="H222" s="62"/>
      <c r="I222" s="62"/>
      <c r="J222" s="62"/>
      <c r="K222" s="62"/>
      <c r="L222" s="63"/>
      <c r="M222" s="62"/>
      <c r="N222" s="62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62"/>
      <c r="W222" s="62"/>
      <c r="X222" s="62"/>
      <c r="Y222" s="105"/>
    </row>
    <row r="223" spans="1:25" s="64" customFormat="1" hidden="1" x14ac:dyDescent="0.2">
      <c r="A223" s="29"/>
      <c r="B223" s="29">
        <v>11</v>
      </c>
      <c r="C223" s="51" t="s">
        <v>25</v>
      </c>
      <c r="D223" s="31">
        <v>3235</v>
      </c>
      <c r="E223" s="32" t="s">
        <v>42</v>
      </c>
      <c r="F223" s="61"/>
      <c r="G223" s="62"/>
      <c r="H223" s="62"/>
      <c r="I223" s="62"/>
      <c r="J223" s="62"/>
      <c r="K223" s="62"/>
      <c r="L223" s="63"/>
      <c r="M223" s="62"/>
      <c r="N223" s="62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62"/>
      <c r="W223" s="62"/>
      <c r="X223" s="62"/>
      <c r="Y223" s="105"/>
    </row>
    <row r="224" spans="1:25" s="64" customFormat="1" hidden="1" x14ac:dyDescent="0.2">
      <c r="A224" s="29"/>
      <c r="B224" s="29">
        <v>11</v>
      </c>
      <c r="C224" s="51" t="s">
        <v>25</v>
      </c>
      <c r="D224" s="31">
        <v>3236</v>
      </c>
      <c r="E224" s="32" t="s">
        <v>121</v>
      </c>
      <c r="F224" s="61"/>
      <c r="G224" s="62"/>
      <c r="H224" s="62"/>
      <c r="I224" s="62"/>
      <c r="J224" s="62"/>
      <c r="K224" s="62"/>
      <c r="L224" s="63"/>
      <c r="M224" s="62"/>
      <c r="N224" s="62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62"/>
      <c r="W224" s="62"/>
      <c r="X224" s="62"/>
      <c r="Y224" s="105"/>
    </row>
    <row r="225" spans="1:25" s="64" customFormat="1" hidden="1" x14ac:dyDescent="0.2">
      <c r="A225" s="29"/>
      <c r="B225" s="29">
        <v>11</v>
      </c>
      <c r="C225" s="51" t="s">
        <v>25</v>
      </c>
      <c r="D225" s="31">
        <v>3239</v>
      </c>
      <c r="E225" s="32" t="s">
        <v>41</v>
      </c>
      <c r="F225" s="61"/>
      <c r="G225" s="62"/>
      <c r="H225" s="62"/>
      <c r="I225" s="62"/>
      <c r="J225" s="62"/>
      <c r="K225" s="62"/>
      <c r="L225" s="63"/>
      <c r="M225" s="62"/>
      <c r="N225" s="62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62"/>
      <c r="W225" s="62"/>
      <c r="X225" s="62"/>
      <c r="Y225" s="105"/>
    </row>
    <row r="226" spans="1:25" s="23" customFormat="1" ht="15.75" hidden="1" x14ac:dyDescent="0.2">
      <c r="A226" s="25"/>
      <c r="B226" s="25">
        <v>11</v>
      </c>
      <c r="C226" s="50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21"/>
      <c r="W226" s="21"/>
      <c r="X226" s="21"/>
      <c r="Y226" s="12"/>
    </row>
    <row r="227" spans="1:25" s="64" customFormat="1" hidden="1" x14ac:dyDescent="0.2">
      <c r="A227" s="29"/>
      <c r="B227" s="29">
        <v>11</v>
      </c>
      <c r="C227" s="51" t="s">
        <v>25</v>
      </c>
      <c r="D227" s="31">
        <v>3293</v>
      </c>
      <c r="E227" s="32" t="s">
        <v>124</v>
      </c>
      <c r="F227" s="61"/>
      <c r="G227" s="62"/>
      <c r="H227" s="62"/>
      <c r="I227" s="62"/>
      <c r="J227" s="62"/>
      <c r="K227" s="62"/>
      <c r="L227" s="63" t="str">
        <f t="shared" si="72"/>
        <v>-</v>
      </c>
      <c r="M227" s="62"/>
      <c r="N227" s="62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62"/>
      <c r="W227" s="62"/>
      <c r="X227" s="62"/>
      <c r="Y227" s="105"/>
    </row>
    <row r="228" spans="1:25" s="64" customFormat="1" hidden="1" x14ac:dyDescent="0.2">
      <c r="A228" s="29"/>
      <c r="B228" s="29">
        <v>11</v>
      </c>
      <c r="C228" s="51" t="s">
        <v>25</v>
      </c>
      <c r="D228" s="31">
        <v>3294</v>
      </c>
      <c r="E228" s="32" t="s">
        <v>37</v>
      </c>
      <c r="F228" s="61"/>
      <c r="G228" s="62"/>
      <c r="H228" s="62"/>
      <c r="I228" s="62"/>
      <c r="J228" s="62"/>
      <c r="K228" s="62"/>
      <c r="L228" s="63" t="str">
        <f t="shared" ref="L228:L296" si="111">IF(I228=0, "-", K228/I228*100)</f>
        <v>-</v>
      </c>
      <c r="M228" s="62"/>
      <c r="N228" s="62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62"/>
      <c r="W228" s="62"/>
      <c r="X228" s="62"/>
      <c r="Y228" s="105"/>
    </row>
    <row r="229" spans="1:25" s="64" customFormat="1" hidden="1" x14ac:dyDescent="0.2">
      <c r="A229" s="29"/>
      <c r="B229" s="29">
        <v>11</v>
      </c>
      <c r="C229" s="51" t="s">
        <v>25</v>
      </c>
      <c r="D229" s="31">
        <v>3299</v>
      </c>
      <c r="E229" s="32" t="s">
        <v>125</v>
      </c>
      <c r="F229" s="61"/>
      <c r="G229" s="62"/>
      <c r="H229" s="62"/>
      <c r="I229" s="62"/>
      <c r="J229" s="62"/>
      <c r="K229" s="62"/>
      <c r="L229" s="63"/>
      <c r="M229" s="62"/>
      <c r="N229" s="62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62"/>
      <c r="W229" s="62"/>
      <c r="X229" s="62"/>
      <c r="Y229" s="105"/>
    </row>
    <row r="230" spans="1:25" s="23" customFormat="1" ht="15.75" hidden="1" x14ac:dyDescent="0.2">
      <c r="A230" s="25"/>
      <c r="B230" s="25">
        <v>11</v>
      </c>
      <c r="C230" s="50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21"/>
      <c r="W230" s="21"/>
      <c r="X230" s="21"/>
      <c r="Y230" s="12"/>
    </row>
    <row r="231" spans="1:25" hidden="1" x14ac:dyDescent="0.2">
      <c r="A231" s="29"/>
      <c r="B231" s="29">
        <v>11</v>
      </c>
      <c r="C231" s="51" t="s">
        <v>25</v>
      </c>
      <c r="D231" s="31">
        <v>3431</v>
      </c>
      <c r="E231" s="32" t="s">
        <v>153</v>
      </c>
      <c r="F231" s="36"/>
      <c r="G231" s="2"/>
      <c r="H231" s="2"/>
      <c r="I231" s="2"/>
      <c r="J231" s="2"/>
      <c r="K231" s="2"/>
      <c r="L231" s="65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 x14ac:dyDescent="0.2">
      <c r="A232" s="29"/>
      <c r="B232" s="29">
        <v>11</v>
      </c>
      <c r="C232" s="51" t="s">
        <v>25</v>
      </c>
      <c r="D232" s="31">
        <v>3434</v>
      </c>
      <c r="E232" s="32" t="s">
        <v>127</v>
      </c>
      <c r="F232" s="36"/>
      <c r="G232" s="2"/>
      <c r="H232" s="2"/>
      <c r="I232" s="2"/>
      <c r="J232" s="2"/>
      <c r="K232" s="2"/>
      <c r="L232" s="65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 x14ac:dyDescent="0.2">
      <c r="A233" s="163" t="s">
        <v>412</v>
      </c>
      <c r="B233" s="163"/>
      <c r="C233" s="163"/>
      <c r="D233" s="163"/>
      <c r="E233" s="20" t="s">
        <v>420</v>
      </c>
      <c r="F233" s="49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21"/>
      <c r="W233" s="21"/>
      <c r="X233" s="21"/>
      <c r="Y233" s="12"/>
    </row>
    <row r="234" spans="1:25" s="23" customFormat="1" ht="15.75" hidden="1" x14ac:dyDescent="0.2">
      <c r="A234" s="25"/>
      <c r="B234" s="25">
        <v>11</v>
      </c>
      <c r="C234" s="50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21"/>
      <c r="W234" s="21"/>
      <c r="X234" s="21"/>
      <c r="Y234" s="12"/>
    </row>
    <row r="235" spans="1:25" hidden="1" x14ac:dyDescent="0.2">
      <c r="A235" s="29"/>
      <c r="B235" s="29">
        <v>11</v>
      </c>
      <c r="C235" s="51" t="s">
        <v>25</v>
      </c>
      <c r="D235" s="31">
        <v>3811</v>
      </c>
      <c r="E235" s="32" t="s">
        <v>141</v>
      </c>
      <c r="F235" s="36"/>
      <c r="G235" s="2"/>
      <c r="H235" s="2"/>
      <c r="I235" s="2"/>
      <c r="J235" s="2"/>
      <c r="K235" s="2"/>
      <c r="L235" s="65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</row>
    <row r="236" spans="1:25" ht="94.5" x14ac:dyDescent="0.2">
      <c r="A236" s="165" t="s">
        <v>463</v>
      </c>
      <c r="B236" s="165"/>
      <c r="C236" s="165"/>
      <c r="D236" s="165"/>
      <c r="E236" s="20" t="s">
        <v>216</v>
      </c>
      <c r="F236" s="49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 x14ac:dyDescent="0.2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21"/>
      <c r="W237" s="21"/>
      <c r="X237" s="21"/>
      <c r="Y237" s="12"/>
    </row>
    <row r="238" spans="1:25" ht="15.75" hidden="1" x14ac:dyDescent="0.2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hidden="1" x14ac:dyDescent="0.2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</row>
    <row r="240" spans="1:25" ht="94.5" x14ac:dyDescent="0.2">
      <c r="A240" s="165" t="s">
        <v>549</v>
      </c>
      <c r="B240" s="165"/>
      <c r="C240" s="165"/>
      <c r="D240" s="165"/>
      <c r="E240" s="49" t="s">
        <v>550</v>
      </c>
      <c r="F240" s="49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</row>
    <row r="241" spans="1:25" s="23" customFormat="1" ht="15.75" hidden="1" x14ac:dyDescent="0.2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2"/>
    </row>
    <row r="242" spans="1:25" hidden="1" x14ac:dyDescent="0.2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</row>
    <row r="243" spans="1:25" s="23" customFormat="1" ht="15.75" hidden="1" x14ac:dyDescent="0.2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2"/>
    </row>
    <row r="244" spans="1:25" ht="37.5" hidden="1" customHeight="1" x14ac:dyDescent="0.2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</row>
    <row r="245" spans="1:25" s="23" customFormat="1" ht="94.5" x14ac:dyDescent="0.2">
      <c r="A245" s="169" t="s">
        <v>412</v>
      </c>
      <c r="B245" s="169"/>
      <c r="C245" s="169"/>
      <c r="D245" s="169"/>
      <c r="E245" s="49" t="s">
        <v>551</v>
      </c>
      <c r="F245" s="49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2"/>
    </row>
    <row r="246" spans="1:25" s="23" customFormat="1" ht="15.75" hidden="1" x14ac:dyDescent="0.2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2"/>
    </row>
    <row r="247" spans="1:25" hidden="1" x14ac:dyDescent="0.2">
      <c r="B247" s="29">
        <v>11</v>
      </c>
      <c r="C247" s="30" t="s">
        <v>25</v>
      </c>
      <c r="D247" s="31">
        <v>3811</v>
      </c>
      <c r="E247" s="32" t="s">
        <v>141</v>
      </c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</row>
    <row r="248" spans="1:25" ht="94.5" x14ac:dyDescent="0.2">
      <c r="A248" s="165" t="s">
        <v>462</v>
      </c>
      <c r="B248" s="165"/>
      <c r="C248" s="165"/>
      <c r="D248" s="165"/>
      <c r="E248" s="20" t="s">
        <v>230</v>
      </c>
      <c r="F248" s="49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</row>
    <row r="249" spans="1:25" s="23" customFormat="1" ht="15.75" hidden="1" x14ac:dyDescent="0.2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2"/>
    </row>
    <row r="250" spans="1:25" ht="30" hidden="1" x14ac:dyDescent="0.2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</row>
    <row r="251" spans="1:25" ht="94.5" x14ac:dyDescent="0.2">
      <c r="A251" s="165" t="s">
        <v>461</v>
      </c>
      <c r="B251" s="165"/>
      <c r="C251" s="165"/>
      <c r="D251" s="165"/>
      <c r="E251" s="20" t="s">
        <v>300</v>
      </c>
      <c r="F251" s="49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</row>
    <row r="252" spans="1:25" s="23" customFormat="1" ht="15.75" hidden="1" x14ac:dyDescent="0.2">
      <c r="A252" s="25" t="s">
        <v>299</v>
      </c>
      <c r="B252" s="25">
        <v>11</v>
      </c>
      <c r="C252" s="50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2"/>
    </row>
    <row r="253" spans="1:25" hidden="1" x14ac:dyDescent="0.2">
      <c r="A253" s="29" t="s">
        <v>299</v>
      </c>
      <c r="B253" s="29">
        <v>11</v>
      </c>
      <c r="C253" s="51" t="s">
        <v>25</v>
      </c>
      <c r="D253" s="31">
        <v>3213</v>
      </c>
      <c r="E253" s="32" t="s">
        <v>143</v>
      </c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</row>
    <row r="254" spans="1:25" s="23" customFormat="1" ht="15.75" hidden="1" x14ac:dyDescent="0.2">
      <c r="A254" s="25" t="s">
        <v>299</v>
      </c>
      <c r="B254" s="25">
        <v>11</v>
      </c>
      <c r="C254" s="50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2"/>
    </row>
    <row r="255" spans="1:25" hidden="1" x14ac:dyDescent="0.2">
      <c r="A255" s="29" t="s">
        <v>299</v>
      </c>
      <c r="B255" s="29">
        <v>11</v>
      </c>
      <c r="C255" s="51" t="s">
        <v>25</v>
      </c>
      <c r="D255" s="31">
        <v>3221</v>
      </c>
      <c r="E255" s="32" t="s">
        <v>113</v>
      </c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</row>
    <row r="256" spans="1:25" hidden="1" x14ac:dyDescent="0.2">
      <c r="A256" s="29" t="s">
        <v>299</v>
      </c>
      <c r="B256" s="29">
        <v>11</v>
      </c>
      <c r="C256" s="51" t="s">
        <v>25</v>
      </c>
      <c r="D256" s="31">
        <v>3223</v>
      </c>
      <c r="E256" s="32" t="s">
        <v>115</v>
      </c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23" customFormat="1" ht="15.75" hidden="1" x14ac:dyDescent="0.2">
      <c r="A257" s="29" t="s">
        <v>299</v>
      </c>
      <c r="B257" s="29">
        <v>11</v>
      </c>
      <c r="C257" s="51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2"/>
    </row>
    <row r="258" spans="1:25" s="23" customFormat="1" ht="15.75" hidden="1" x14ac:dyDescent="0.2">
      <c r="A258" s="25" t="s">
        <v>299</v>
      </c>
      <c r="B258" s="25">
        <v>11</v>
      </c>
      <c r="C258" s="50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2"/>
    </row>
    <row r="259" spans="1:25" hidden="1" x14ac:dyDescent="0.2">
      <c r="A259" s="29" t="s">
        <v>299</v>
      </c>
      <c r="B259" s="29">
        <v>11</v>
      </c>
      <c r="C259" s="51" t="s">
        <v>25</v>
      </c>
      <c r="D259" s="31">
        <v>3232</v>
      </c>
      <c r="E259" s="32" t="s">
        <v>118</v>
      </c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</row>
    <row r="260" spans="1:25" hidden="1" x14ac:dyDescent="0.2">
      <c r="A260" s="29" t="s">
        <v>299</v>
      </c>
      <c r="B260" s="29">
        <v>11</v>
      </c>
      <c r="C260" s="51" t="s">
        <v>25</v>
      </c>
      <c r="D260" s="31">
        <v>3235</v>
      </c>
      <c r="E260" s="32" t="s">
        <v>42</v>
      </c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</row>
    <row r="261" spans="1:25" hidden="1" x14ac:dyDescent="0.2">
      <c r="A261" s="29" t="s">
        <v>299</v>
      </c>
      <c r="B261" s="29">
        <v>11</v>
      </c>
      <c r="C261" s="51" t="s">
        <v>25</v>
      </c>
      <c r="D261" s="31">
        <v>3237</v>
      </c>
      <c r="E261" s="32" t="s">
        <v>36</v>
      </c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</row>
    <row r="262" spans="1:25" hidden="1" x14ac:dyDescent="0.2">
      <c r="A262" s="29" t="s">
        <v>299</v>
      </c>
      <c r="B262" s="29">
        <v>11</v>
      </c>
      <c r="C262" s="51" t="s">
        <v>25</v>
      </c>
      <c r="D262" s="31">
        <v>3239</v>
      </c>
      <c r="E262" s="32" t="s">
        <v>41</v>
      </c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</row>
    <row r="263" spans="1:25" s="23" customFormat="1" ht="15.75" hidden="1" x14ac:dyDescent="0.2">
      <c r="A263" s="25" t="s">
        <v>299</v>
      </c>
      <c r="B263" s="25">
        <v>11</v>
      </c>
      <c r="C263" s="50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2"/>
    </row>
    <row r="264" spans="1:25" ht="30" hidden="1" x14ac:dyDescent="0.2">
      <c r="A264" s="29" t="s">
        <v>299</v>
      </c>
      <c r="B264" s="29">
        <v>11</v>
      </c>
      <c r="C264" s="51" t="s">
        <v>25</v>
      </c>
      <c r="D264" s="31">
        <v>3291</v>
      </c>
      <c r="E264" s="32" t="s">
        <v>109</v>
      </c>
      <c r="F264" s="36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</row>
    <row r="265" spans="1:25" hidden="1" x14ac:dyDescent="0.2">
      <c r="A265" s="29" t="s">
        <v>299</v>
      </c>
      <c r="B265" s="29">
        <v>11</v>
      </c>
      <c r="C265" s="51" t="s">
        <v>25</v>
      </c>
      <c r="D265" s="31">
        <v>3292</v>
      </c>
      <c r="E265" s="32" t="s">
        <v>123</v>
      </c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</row>
    <row r="266" spans="1:25" ht="94.5" x14ac:dyDescent="0.2">
      <c r="A266" s="165" t="s">
        <v>460</v>
      </c>
      <c r="B266" s="165"/>
      <c r="C266" s="165"/>
      <c r="D266" s="165"/>
      <c r="E266" s="20" t="s">
        <v>301</v>
      </c>
      <c r="F266" s="49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</row>
    <row r="267" spans="1:25" s="23" customFormat="1" ht="15.75" hidden="1" x14ac:dyDescent="0.2">
      <c r="A267" s="25" t="s">
        <v>107</v>
      </c>
      <c r="B267" s="25">
        <v>11</v>
      </c>
      <c r="C267" s="50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2"/>
    </row>
    <row r="268" spans="1:25" s="23" customFormat="1" ht="30" hidden="1" x14ac:dyDescent="0.2">
      <c r="A268" s="29" t="s">
        <v>107</v>
      </c>
      <c r="B268" s="29">
        <v>11</v>
      </c>
      <c r="C268" s="51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21"/>
      <c r="W268" s="21"/>
      <c r="X268" s="21"/>
      <c r="Y268" s="12"/>
    </row>
    <row r="269" spans="1:25" s="23" customFormat="1" ht="15.75" hidden="1" x14ac:dyDescent="0.2">
      <c r="A269" s="25" t="s">
        <v>107</v>
      </c>
      <c r="B269" s="25">
        <v>11</v>
      </c>
      <c r="C269" s="50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21"/>
      <c r="W269" s="21"/>
      <c r="X269" s="21"/>
      <c r="Y269" s="12"/>
    </row>
    <row r="270" spans="1:25" hidden="1" x14ac:dyDescent="0.2">
      <c r="A270" s="29" t="s">
        <v>107</v>
      </c>
      <c r="B270" s="29">
        <v>11</v>
      </c>
      <c r="C270" s="51" t="s">
        <v>25</v>
      </c>
      <c r="D270" s="31">
        <v>3232</v>
      </c>
      <c r="E270" s="32" t="s">
        <v>118</v>
      </c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 x14ac:dyDescent="0.2">
      <c r="A271" s="25" t="s">
        <v>107</v>
      </c>
      <c r="B271" s="25">
        <v>11</v>
      </c>
      <c r="C271" s="50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21"/>
      <c r="W271" s="21"/>
      <c r="X271" s="21"/>
      <c r="Y271" s="12"/>
    </row>
    <row r="272" spans="1:25" hidden="1" x14ac:dyDescent="0.2">
      <c r="A272" s="29" t="s">
        <v>107</v>
      </c>
      <c r="B272" s="29">
        <v>11</v>
      </c>
      <c r="C272" s="51" t="s">
        <v>25</v>
      </c>
      <c r="D272" s="31">
        <v>4222</v>
      </c>
      <c r="E272" s="32" t="s">
        <v>130</v>
      </c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 x14ac:dyDescent="0.2">
      <c r="A273" s="29" t="s">
        <v>107</v>
      </c>
      <c r="B273" s="29">
        <v>11</v>
      </c>
      <c r="C273" s="51" t="s">
        <v>25</v>
      </c>
      <c r="D273" s="31">
        <v>4227</v>
      </c>
      <c r="E273" s="32" t="s">
        <v>132</v>
      </c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 x14ac:dyDescent="0.2">
      <c r="A274" s="25" t="s">
        <v>107</v>
      </c>
      <c r="B274" s="25">
        <v>11</v>
      </c>
      <c r="C274" s="50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21"/>
      <c r="W274" s="21"/>
      <c r="X274" s="21"/>
      <c r="Y274" s="12"/>
    </row>
    <row r="275" spans="1:25" hidden="1" x14ac:dyDescent="0.2">
      <c r="A275" s="29" t="s">
        <v>107</v>
      </c>
      <c r="B275" s="29">
        <v>11</v>
      </c>
      <c r="C275" s="51" t="s">
        <v>25</v>
      </c>
      <c r="D275" s="31">
        <v>4531</v>
      </c>
      <c r="E275" s="32" t="s">
        <v>145</v>
      </c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</row>
    <row r="276" spans="1:25" ht="94.5" x14ac:dyDescent="0.2">
      <c r="A276" s="165" t="s">
        <v>459</v>
      </c>
      <c r="B276" s="165"/>
      <c r="C276" s="165"/>
      <c r="D276" s="165"/>
      <c r="E276" s="20" t="s">
        <v>302</v>
      </c>
      <c r="F276" s="49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</row>
    <row r="277" spans="1:25" s="23" customFormat="1" ht="15.75" hidden="1" x14ac:dyDescent="0.2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2"/>
    </row>
    <row r="278" spans="1:25" ht="30" hidden="1" x14ac:dyDescent="0.2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</row>
    <row r="279" spans="1:25" s="23" customFormat="1" ht="15.75" hidden="1" x14ac:dyDescent="0.2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2"/>
    </row>
    <row r="280" spans="1:25" hidden="1" x14ac:dyDescent="0.2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 x14ac:dyDescent="0.2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 x14ac:dyDescent="0.2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 x14ac:dyDescent="0.2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21"/>
      <c r="W283" s="21"/>
      <c r="X283" s="21"/>
      <c r="Y283" s="12"/>
    </row>
    <row r="284" spans="1:25" s="23" customFormat="1" ht="15.75" hidden="1" x14ac:dyDescent="0.2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21"/>
      <c r="W284" s="21"/>
      <c r="X284" s="21"/>
      <c r="Y284" s="12"/>
    </row>
    <row r="285" spans="1:25" hidden="1" x14ac:dyDescent="0.2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 x14ac:dyDescent="0.2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21"/>
      <c r="W286" s="21"/>
      <c r="X286" s="21"/>
      <c r="Y286" s="12"/>
    </row>
    <row r="287" spans="1:25" hidden="1" x14ac:dyDescent="0.2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 x14ac:dyDescent="0.2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21"/>
      <c r="W288" s="21"/>
      <c r="X288" s="21"/>
      <c r="Y288" s="12"/>
    </row>
    <row r="289" spans="1:25" hidden="1" x14ac:dyDescent="0.2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 x14ac:dyDescent="0.2">
      <c r="A290" s="165" t="s">
        <v>458</v>
      </c>
      <c r="B290" s="166"/>
      <c r="C290" s="166"/>
      <c r="D290" s="166"/>
      <c r="E290" s="20" t="s">
        <v>303</v>
      </c>
      <c r="F290" s="49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 x14ac:dyDescent="0.2">
      <c r="A291" s="24" t="s">
        <v>1</v>
      </c>
      <c r="B291" s="25">
        <v>11</v>
      </c>
      <c r="C291" s="26" t="s">
        <v>209</v>
      </c>
      <c r="D291" s="40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21"/>
      <c r="W291" s="21"/>
      <c r="X291" s="21"/>
      <c r="Y291" s="12"/>
    </row>
    <row r="292" spans="1:25" hidden="1" x14ac:dyDescent="0.2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 x14ac:dyDescent="0.2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 x14ac:dyDescent="0.2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21"/>
      <c r="W294" s="21"/>
      <c r="X294" s="21"/>
      <c r="Y294" s="12"/>
    </row>
    <row r="295" spans="1:25" s="23" customFormat="1" ht="30" hidden="1" x14ac:dyDescent="0.2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21"/>
      <c r="W295" s="21"/>
      <c r="X295" s="21"/>
      <c r="Y295" s="12"/>
    </row>
    <row r="296" spans="1:25" ht="94.5" x14ac:dyDescent="0.2">
      <c r="A296" s="165" t="s">
        <v>457</v>
      </c>
      <c r="B296" s="165"/>
      <c r="C296" s="165"/>
      <c r="D296" s="165"/>
      <c r="E296" s="20" t="s">
        <v>304</v>
      </c>
      <c r="F296" s="49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 x14ac:dyDescent="0.2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21"/>
      <c r="W297" s="21"/>
      <c r="X297" s="21"/>
      <c r="Y297" s="12"/>
    </row>
    <row r="298" spans="1:25" ht="30" hidden="1" x14ac:dyDescent="0.2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 x14ac:dyDescent="0.2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21"/>
      <c r="W299" s="21"/>
      <c r="X299" s="21"/>
      <c r="Y299" s="12"/>
    </row>
    <row r="300" spans="1:25" hidden="1" x14ac:dyDescent="0.2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 x14ac:dyDescent="0.2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 x14ac:dyDescent="0.2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21"/>
      <c r="W302" s="21"/>
      <c r="X302" s="21"/>
      <c r="Y302" s="12"/>
    </row>
    <row r="303" spans="1:25" hidden="1" x14ac:dyDescent="0.2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 x14ac:dyDescent="0.2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21"/>
      <c r="W304" s="21"/>
      <c r="X304" s="21"/>
      <c r="Y304" s="12"/>
    </row>
    <row r="305" spans="1:25" hidden="1" x14ac:dyDescent="0.2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 x14ac:dyDescent="0.2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 x14ac:dyDescent="0.2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21"/>
      <c r="W307" s="21"/>
      <c r="X307" s="21"/>
      <c r="Y307" s="12"/>
    </row>
    <row r="308" spans="1:25" hidden="1" x14ac:dyDescent="0.2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 x14ac:dyDescent="0.2">
      <c r="A309" s="165" t="s">
        <v>456</v>
      </c>
      <c r="B309" s="166"/>
      <c r="C309" s="166"/>
      <c r="D309" s="166"/>
      <c r="E309" s="20" t="s">
        <v>214</v>
      </c>
      <c r="F309" s="49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 x14ac:dyDescent="0.2">
      <c r="A310" s="24" t="s">
        <v>215</v>
      </c>
      <c r="B310" s="25">
        <v>11</v>
      </c>
      <c r="C310" s="26" t="s">
        <v>25</v>
      </c>
      <c r="D310" s="40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21"/>
      <c r="W310" s="21"/>
      <c r="X310" s="21"/>
      <c r="Y310" s="12"/>
    </row>
    <row r="311" spans="1:25" ht="45" hidden="1" x14ac:dyDescent="0.2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ht="94.5" x14ac:dyDescent="0.2">
      <c r="A312" s="165" t="s">
        <v>455</v>
      </c>
      <c r="B312" s="165"/>
      <c r="C312" s="165"/>
      <c r="D312" s="165"/>
      <c r="E312" s="20" t="s">
        <v>32</v>
      </c>
      <c r="F312" s="49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</row>
    <row r="313" spans="1:25" s="23" customFormat="1" ht="15.75" hidden="1" x14ac:dyDescent="0.2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2"/>
    </row>
    <row r="314" spans="1:25" hidden="1" x14ac:dyDescent="0.2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 x14ac:dyDescent="0.2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21"/>
      <c r="W315" s="21"/>
      <c r="X315" s="21"/>
      <c r="Y315" s="12"/>
    </row>
    <row r="316" spans="1:25" s="23" customFormat="1" ht="15.75" hidden="1" x14ac:dyDescent="0.2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21"/>
      <c r="W316" s="21"/>
      <c r="X316" s="21"/>
      <c r="Y316" s="12"/>
    </row>
    <row r="317" spans="1:25" s="23" customFormat="1" ht="94.5" x14ac:dyDescent="0.2">
      <c r="A317" s="165" t="s">
        <v>454</v>
      </c>
      <c r="B317" s="165"/>
      <c r="C317" s="165"/>
      <c r="D317" s="165"/>
      <c r="E317" s="20" t="s">
        <v>57</v>
      </c>
      <c r="F317" s="49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21"/>
      <c r="W317" s="21"/>
      <c r="X317" s="21"/>
      <c r="Y317" s="12"/>
    </row>
    <row r="318" spans="1:25" s="23" customFormat="1" ht="15.75" hidden="1" x14ac:dyDescent="0.2">
      <c r="A318" s="24" t="s">
        <v>68</v>
      </c>
      <c r="B318" s="24">
        <v>11</v>
      </c>
      <c r="C318" s="50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21"/>
      <c r="W318" s="21"/>
      <c r="X318" s="21"/>
      <c r="Y318" s="12"/>
    </row>
    <row r="319" spans="1:25" hidden="1" x14ac:dyDescent="0.2">
      <c r="A319" s="28" t="s">
        <v>68</v>
      </c>
      <c r="B319" s="28">
        <v>11</v>
      </c>
      <c r="C319" s="51" t="s">
        <v>25</v>
      </c>
      <c r="D319" s="31">
        <v>3232</v>
      </c>
      <c r="E319" s="32" t="s">
        <v>118</v>
      </c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 x14ac:dyDescent="0.2">
      <c r="A320" s="28" t="s">
        <v>68</v>
      </c>
      <c r="B320" s="28">
        <v>11</v>
      </c>
      <c r="C320" s="51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21"/>
      <c r="W320" s="21"/>
      <c r="X320" s="21"/>
      <c r="Y320" s="12"/>
    </row>
    <row r="321" spans="1:25" hidden="1" x14ac:dyDescent="0.2">
      <c r="A321" s="28" t="s">
        <v>68</v>
      </c>
      <c r="B321" s="28">
        <v>11</v>
      </c>
      <c r="C321" s="51" t="s">
        <v>25</v>
      </c>
      <c r="D321" s="31">
        <v>3238</v>
      </c>
      <c r="E321" s="32" t="s">
        <v>122</v>
      </c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 x14ac:dyDescent="0.2">
      <c r="A322" s="24" t="s">
        <v>68</v>
      </c>
      <c r="B322" s="24">
        <v>11</v>
      </c>
      <c r="C322" s="50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21"/>
      <c r="W322" s="21"/>
      <c r="X322" s="21"/>
      <c r="Y322" s="12"/>
    </row>
    <row r="323" spans="1:25" hidden="1" x14ac:dyDescent="0.2">
      <c r="A323" s="28" t="s">
        <v>68</v>
      </c>
      <c r="B323" s="28">
        <v>11</v>
      </c>
      <c r="C323" s="51" t="s">
        <v>25</v>
      </c>
      <c r="D323" s="31">
        <v>4126</v>
      </c>
      <c r="E323" s="32" t="s">
        <v>4</v>
      </c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 x14ac:dyDescent="0.2">
      <c r="A324" s="24" t="s">
        <v>68</v>
      </c>
      <c r="B324" s="24">
        <v>11</v>
      </c>
      <c r="C324" s="50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21"/>
      <c r="W324" s="21"/>
      <c r="X324" s="21"/>
      <c r="Y324" s="12"/>
    </row>
    <row r="325" spans="1:25" s="23" customFormat="1" ht="15.75" hidden="1" x14ac:dyDescent="0.2">
      <c r="A325" s="28" t="s">
        <v>68</v>
      </c>
      <c r="B325" s="28">
        <v>11</v>
      </c>
      <c r="C325" s="51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21"/>
      <c r="W325" s="21"/>
      <c r="X325" s="21"/>
      <c r="Y325" s="12"/>
    </row>
    <row r="326" spans="1:25" hidden="1" x14ac:dyDescent="0.2">
      <c r="A326" s="28" t="s">
        <v>68</v>
      </c>
      <c r="B326" s="28">
        <v>11</v>
      </c>
      <c r="C326" s="51" t="s">
        <v>25</v>
      </c>
      <c r="D326" s="31">
        <v>4222</v>
      </c>
      <c r="E326" s="32" t="s">
        <v>130</v>
      </c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 x14ac:dyDescent="0.2">
      <c r="A327" s="28" t="s">
        <v>68</v>
      </c>
      <c r="B327" s="28">
        <v>11</v>
      </c>
      <c r="C327" s="51" t="s">
        <v>25</v>
      </c>
      <c r="D327" s="31">
        <v>4223</v>
      </c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 x14ac:dyDescent="0.2">
      <c r="A328" s="24" t="s">
        <v>68</v>
      </c>
      <c r="B328" s="24">
        <v>11</v>
      </c>
      <c r="C328" s="50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21"/>
      <c r="W328" s="21"/>
      <c r="X328" s="21"/>
      <c r="Y328" s="12"/>
    </row>
    <row r="329" spans="1:25" s="23" customFormat="1" ht="15.75" hidden="1" x14ac:dyDescent="0.2">
      <c r="A329" s="28" t="s">
        <v>68</v>
      </c>
      <c r="B329" s="28">
        <v>11</v>
      </c>
      <c r="C329" s="51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21"/>
      <c r="W329" s="21"/>
      <c r="X329" s="21"/>
      <c r="Y329" s="12"/>
    </row>
    <row r="330" spans="1:25" s="23" customFormat="1" ht="15.75" hidden="1" x14ac:dyDescent="0.2">
      <c r="A330" s="24" t="s">
        <v>68</v>
      </c>
      <c r="B330" s="24">
        <v>11</v>
      </c>
      <c r="C330" s="50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21"/>
      <c r="W330" s="21"/>
      <c r="X330" s="21"/>
      <c r="Y330" s="12"/>
    </row>
    <row r="331" spans="1:25" hidden="1" x14ac:dyDescent="0.2">
      <c r="A331" s="28" t="s">
        <v>68</v>
      </c>
      <c r="B331" s="28">
        <v>11</v>
      </c>
      <c r="C331" s="51" t="s">
        <v>25</v>
      </c>
      <c r="D331" s="54">
        <v>4511</v>
      </c>
      <c r="E331" s="32" t="s">
        <v>136</v>
      </c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 x14ac:dyDescent="0.2">
      <c r="A332" s="165" t="s">
        <v>453</v>
      </c>
      <c r="B332" s="165"/>
      <c r="C332" s="165"/>
      <c r="D332" s="165"/>
      <c r="E332" s="20" t="s">
        <v>58</v>
      </c>
      <c r="F332" s="49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 x14ac:dyDescent="0.2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21"/>
      <c r="W333" s="21"/>
      <c r="X333" s="21"/>
      <c r="Y333" s="12"/>
    </row>
    <row r="334" spans="1:25" hidden="1" x14ac:dyDescent="0.2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 x14ac:dyDescent="0.2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21"/>
      <c r="W335" s="21"/>
      <c r="X335" s="21"/>
      <c r="Y335" s="12"/>
    </row>
    <row r="336" spans="1:25" hidden="1" x14ac:dyDescent="0.2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 x14ac:dyDescent="0.2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21"/>
      <c r="W337" s="21"/>
      <c r="X337" s="21"/>
      <c r="Y337" s="12"/>
    </row>
    <row r="338" spans="1:25" hidden="1" x14ac:dyDescent="0.2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 x14ac:dyDescent="0.2">
      <c r="A339" s="165" t="s">
        <v>452</v>
      </c>
      <c r="B339" s="165"/>
      <c r="C339" s="165"/>
      <c r="D339" s="165"/>
      <c r="E339" s="20" t="s">
        <v>228</v>
      </c>
      <c r="F339" s="49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 x14ac:dyDescent="0.2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21"/>
      <c r="W340" s="21"/>
      <c r="X340" s="21"/>
      <c r="Y340" s="12"/>
    </row>
    <row r="341" spans="1:25" hidden="1" x14ac:dyDescent="0.2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 x14ac:dyDescent="0.2">
      <c r="A342" s="165" t="s">
        <v>451</v>
      </c>
      <c r="B342" s="166"/>
      <c r="C342" s="166"/>
      <c r="D342" s="166"/>
      <c r="E342" s="20" t="s">
        <v>287</v>
      </c>
      <c r="F342" s="49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23" customFormat="1" ht="15.75" hidden="1" x14ac:dyDescent="0.2">
      <c r="A343" s="24" t="s">
        <v>224</v>
      </c>
      <c r="B343" s="25">
        <v>11</v>
      </c>
      <c r="C343" s="26" t="s">
        <v>25</v>
      </c>
      <c r="D343" s="40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2"/>
    </row>
    <row r="344" spans="1:25" hidden="1" x14ac:dyDescent="0.2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</row>
    <row r="345" spans="1:25" s="23" customFormat="1" ht="15.75" hidden="1" x14ac:dyDescent="0.2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2"/>
    </row>
    <row r="346" spans="1:25" ht="36" hidden="1" customHeight="1" x14ac:dyDescent="0.2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6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</row>
    <row r="347" spans="1:25" s="23" customFormat="1" ht="15.75" hidden="1" x14ac:dyDescent="0.2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38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2"/>
    </row>
    <row r="348" spans="1:25" s="23" customFormat="1" ht="33.75" hidden="1" customHeight="1" x14ac:dyDescent="0.2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6"/>
      <c r="G348" s="1">
        <v>1850000</v>
      </c>
      <c r="H348" s="56"/>
      <c r="I348" s="1">
        <v>1850000</v>
      </c>
      <c r="J348" s="56"/>
      <c r="K348" s="1">
        <v>0</v>
      </c>
      <c r="L348" s="33">
        <f t="shared" si="149"/>
        <v>0</v>
      </c>
      <c r="M348" s="1">
        <v>1230000</v>
      </c>
      <c r="N348" s="56"/>
      <c r="O348" s="1"/>
      <c r="P348" s="56"/>
      <c r="Q348" s="1">
        <v>0</v>
      </c>
      <c r="R348" s="1">
        <v>0</v>
      </c>
      <c r="S348" s="56"/>
      <c r="T348" s="1">
        <v>0</v>
      </c>
      <c r="U348" s="56"/>
      <c r="V348" s="21"/>
      <c r="W348" s="21"/>
      <c r="X348" s="21"/>
      <c r="Y348" s="12"/>
    </row>
    <row r="349" spans="1:25" ht="94.5" x14ac:dyDescent="0.2">
      <c r="A349" s="165" t="s">
        <v>450</v>
      </c>
      <c r="B349" s="166"/>
      <c r="C349" s="166"/>
      <c r="D349" s="166"/>
      <c r="E349" s="20" t="s">
        <v>266</v>
      </c>
      <c r="F349" s="49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 x14ac:dyDescent="0.2">
      <c r="A350" s="24" t="s">
        <v>279</v>
      </c>
      <c r="B350" s="25">
        <v>11</v>
      </c>
      <c r="C350" s="26" t="s">
        <v>25</v>
      </c>
      <c r="D350" s="40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21"/>
      <c r="W350" s="21"/>
      <c r="X350" s="21"/>
      <c r="Y350" s="12"/>
    </row>
    <row r="351" spans="1:25" ht="35.25" hidden="1" customHeight="1" x14ac:dyDescent="0.2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 x14ac:dyDescent="0.2">
      <c r="A352" s="165" t="s">
        <v>553</v>
      </c>
      <c r="B352" s="165"/>
      <c r="C352" s="165"/>
      <c r="D352" s="165"/>
      <c r="E352" s="20" t="s">
        <v>329</v>
      </c>
      <c r="F352" s="49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 x14ac:dyDescent="0.2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21"/>
      <c r="W353" s="21"/>
      <c r="X353" s="21"/>
      <c r="Y353" s="12"/>
    </row>
    <row r="354" spans="1:25" ht="35.25" hidden="1" customHeight="1" x14ac:dyDescent="0.2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6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 x14ac:dyDescent="0.2">
      <c r="A355" s="170" t="s">
        <v>386</v>
      </c>
      <c r="B355" s="170"/>
      <c r="C355" s="170"/>
      <c r="D355" s="170"/>
      <c r="E355" s="170"/>
      <c r="F355" s="170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 x14ac:dyDescent="0.2">
      <c r="A356" s="165" t="s">
        <v>14</v>
      </c>
      <c r="B356" s="166"/>
      <c r="C356" s="166"/>
      <c r="D356" s="166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 x14ac:dyDescent="0.2">
      <c r="A357" s="24" t="s">
        <v>14</v>
      </c>
      <c r="B357" s="25">
        <v>11</v>
      </c>
      <c r="C357" s="50" t="s">
        <v>25</v>
      </c>
      <c r="D357" s="40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21"/>
      <c r="W357" s="21"/>
      <c r="X357" s="21"/>
      <c r="Y357" s="12"/>
    </row>
    <row r="358" spans="1:25" ht="15.75" hidden="1" x14ac:dyDescent="0.2">
      <c r="A358" s="28" t="s">
        <v>14</v>
      </c>
      <c r="B358" s="29">
        <v>11</v>
      </c>
      <c r="C358" s="51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 x14ac:dyDescent="0.2">
      <c r="A359" s="28" t="s">
        <v>14</v>
      </c>
      <c r="B359" s="29">
        <v>11</v>
      </c>
      <c r="C359" s="51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 x14ac:dyDescent="0.2">
      <c r="A360" s="28" t="s">
        <v>14</v>
      </c>
      <c r="B360" s="29">
        <v>11</v>
      </c>
      <c r="C360" s="51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 x14ac:dyDescent="0.2">
      <c r="A361" s="24" t="s">
        <v>14</v>
      </c>
      <c r="B361" s="25">
        <v>11</v>
      </c>
      <c r="C361" s="50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21"/>
      <c r="W361" s="21"/>
      <c r="X361" s="21"/>
      <c r="Y361" s="12"/>
    </row>
    <row r="362" spans="1:25" ht="15.75" hidden="1" x14ac:dyDescent="0.2">
      <c r="A362" s="28" t="s">
        <v>14</v>
      </c>
      <c r="B362" s="29">
        <v>11</v>
      </c>
      <c r="C362" s="51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 x14ac:dyDescent="0.2">
      <c r="A363" s="24" t="s">
        <v>14</v>
      </c>
      <c r="B363" s="25">
        <v>11</v>
      </c>
      <c r="C363" s="50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21"/>
      <c r="W363" s="21"/>
      <c r="X363" s="21"/>
      <c r="Y363" s="12"/>
    </row>
    <row r="364" spans="1:25" ht="15.75" hidden="1" x14ac:dyDescent="0.2">
      <c r="A364" s="28" t="s">
        <v>14</v>
      </c>
      <c r="B364" s="29">
        <v>11</v>
      </c>
      <c r="C364" s="51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 x14ac:dyDescent="0.2">
      <c r="A365" s="28" t="s">
        <v>14</v>
      </c>
      <c r="B365" s="29">
        <v>11</v>
      </c>
      <c r="C365" s="51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 x14ac:dyDescent="0.2">
      <c r="A366" s="28" t="s">
        <v>14</v>
      </c>
      <c r="B366" s="29">
        <v>11</v>
      </c>
      <c r="C366" s="51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 x14ac:dyDescent="0.2">
      <c r="A367" s="24" t="s">
        <v>14</v>
      </c>
      <c r="B367" s="25">
        <v>11</v>
      </c>
      <c r="C367" s="50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21"/>
      <c r="W367" s="21"/>
      <c r="X367" s="21"/>
      <c r="Y367" s="12"/>
    </row>
    <row r="368" spans="1:25" ht="15.75" hidden="1" x14ac:dyDescent="0.2">
      <c r="A368" s="28" t="s">
        <v>14</v>
      </c>
      <c r="B368" s="29">
        <v>11</v>
      </c>
      <c r="C368" s="51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 x14ac:dyDescent="0.2">
      <c r="A369" s="28" t="s">
        <v>14</v>
      </c>
      <c r="B369" s="29">
        <v>11</v>
      </c>
      <c r="C369" s="51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 x14ac:dyDescent="0.2">
      <c r="A370" s="28" t="s">
        <v>14</v>
      </c>
      <c r="B370" s="29">
        <v>11</v>
      </c>
      <c r="C370" s="51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 x14ac:dyDescent="0.2">
      <c r="A371" s="28" t="s">
        <v>14</v>
      </c>
      <c r="B371" s="29">
        <v>11</v>
      </c>
      <c r="C371" s="51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 x14ac:dyDescent="0.2">
      <c r="A372" s="24" t="s">
        <v>14</v>
      </c>
      <c r="B372" s="25">
        <v>11</v>
      </c>
      <c r="C372" s="50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21"/>
      <c r="W372" s="21"/>
      <c r="X372" s="21"/>
      <c r="Y372" s="12"/>
    </row>
    <row r="373" spans="1:25" ht="15.75" hidden="1" x14ac:dyDescent="0.2">
      <c r="A373" s="28" t="s">
        <v>14</v>
      </c>
      <c r="B373" s="29">
        <v>11</v>
      </c>
      <c r="C373" s="51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 x14ac:dyDescent="0.2">
      <c r="A374" s="28" t="s">
        <v>14</v>
      </c>
      <c r="B374" s="29">
        <v>11</v>
      </c>
      <c r="C374" s="51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 x14ac:dyDescent="0.2">
      <c r="A375" s="28" t="s">
        <v>14</v>
      </c>
      <c r="B375" s="29">
        <v>11</v>
      </c>
      <c r="C375" s="51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 x14ac:dyDescent="0.2">
      <c r="A376" s="24" t="s">
        <v>14</v>
      </c>
      <c r="B376" s="25">
        <v>11</v>
      </c>
      <c r="C376" s="50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21"/>
      <c r="W376" s="21"/>
      <c r="X376" s="21"/>
      <c r="Y376" s="12"/>
    </row>
    <row r="377" spans="1:25" ht="15.75" hidden="1" x14ac:dyDescent="0.2">
      <c r="A377" s="28" t="s">
        <v>14</v>
      </c>
      <c r="B377" s="29">
        <v>11</v>
      </c>
      <c r="C377" s="51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 x14ac:dyDescent="0.2">
      <c r="A378" s="28" t="s">
        <v>14</v>
      </c>
      <c r="B378" s="29">
        <v>11</v>
      </c>
      <c r="C378" s="51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 x14ac:dyDescent="0.2">
      <c r="A379" s="28" t="s">
        <v>14</v>
      </c>
      <c r="B379" s="29">
        <v>11</v>
      </c>
      <c r="C379" s="51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 x14ac:dyDescent="0.2">
      <c r="A380" s="28" t="s">
        <v>14</v>
      </c>
      <c r="B380" s="29">
        <v>11</v>
      </c>
      <c r="C380" s="51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 x14ac:dyDescent="0.2">
      <c r="A381" s="28" t="s">
        <v>14</v>
      </c>
      <c r="B381" s="29">
        <v>11</v>
      </c>
      <c r="C381" s="51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 x14ac:dyDescent="0.2">
      <c r="A382" s="28" t="s">
        <v>14</v>
      </c>
      <c r="B382" s="29">
        <v>11</v>
      </c>
      <c r="C382" s="51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 x14ac:dyDescent="0.2">
      <c r="A383" s="28" t="s">
        <v>14</v>
      </c>
      <c r="B383" s="29">
        <v>11</v>
      </c>
      <c r="C383" s="51" t="s">
        <v>25</v>
      </c>
      <c r="D383" s="31">
        <v>3237</v>
      </c>
      <c r="E383" s="32" t="s">
        <v>36</v>
      </c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 x14ac:dyDescent="0.2">
      <c r="A384" s="28" t="s">
        <v>14</v>
      </c>
      <c r="B384" s="29">
        <v>11</v>
      </c>
      <c r="C384" s="51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21"/>
      <c r="W384" s="21"/>
      <c r="X384" s="21"/>
      <c r="Y384" s="12"/>
    </row>
    <row r="385" spans="1:25" s="23" customFormat="1" ht="15.75" hidden="1" x14ac:dyDescent="0.2">
      <c r="A385" s="24" t="s">
        <v>14</v>
      </c>
      <c r="B385" s="25">
        <v>11</v>
      </c>
      <c r="C385" s="50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21"/>
      <c r="W385" s="21"/>
      <c r="X385" s="21"/>
      <c r="Y385" s="12"/>
    </row>
    <row r="386" spans="1:25" s="23" customFormat="1" ht="15.75" hidden="1" x14ac:dyDescent="0.2">
      <c r="A386" s="28" t="s">
        <v>14</v>
      </c>
      <c r="B386" s="29">
        <v>11</v>
      </c>
      <c r="C386" s="51" t="s">
        <v>25</v>
      </c>
      <c r="D386" s="44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96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21"/>
      <c r="W386" s="21"/>
      <c r="X386" s="21"/>
      <c r="Y386" s="12"/>
    </row>
    <row r="387" spans="1:25" s="23" customFormat="1" ht="15.75" hidden="1" x14ac:dyDescent="0.2">
      <c r="A387" s="24" t="s">
        <v>14</v>
      </c>
      <c r="B387" s="25">
        <v>11</v>
      </c>
      <c r="C387" s="50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21"/>
      <c r="W387" s="21"/>
      <c r="X387" s="21"/>
      <c r="Y387" s="12"/>
    </row>
    <row r="388" spans="1:25" ht="30" hidden="1" x14ac:dyDescent="0.2">
      <c r="A388" s="28" t="s">
        <v>14</v>
      </c>
      <c r="B388" s="29">
        <v>11</v>
      </c>
      <c r="C388" s="51" t="s">
        <v>25</v>
      </c>
      <c r="D388" s="31">
        <v>3291</v>
      </c>
      <c r="E388" s="32" t="s">
        <v>109</v>
      </c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 x14ac:dyDescent="0.2">
      <c r="A389" s="28" t="s">
        <v>14</v>
      </c>
      <c r="B389" s="29">
        <v>11</v>
      </c>
      <c r="C389" s="51" t="s">
        <v>25</v>
      </c>
      <c r="D389" s="31">
        <v>3293</v>
      </c>
      <c r="E389" s="32" t="s">
        <v>124</v>
      </c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 x14ac:dyDescent="0.2">
      <c r="A390" s="28" t="s">
        <v>14</v>
      </c>
      <c r="B390" s="29">
        <v>11</v>
      </c>
      <c r="C390" s="51" t="s">
        <v>25</v>
      </c>
      <c r="D390" s="31">
        <v>3294</v>
      </c>
      <c r="E390" s="32" t="s">
        <v>37</v>
      </c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 x14ac:dyDescent="0.2">
      <c r="A391" s="28" t="s">
        <v>14</v>
      </c>
      <c r="B391" s="29">
        <v>11</v>
      </c>
      <c r="C391" s="51" t="s">
        <v>25</v>
      </c>
      <c r="D391" s="31">
        <v>3295</v>
      </c>
      <c r="E391" s="32" t="s">
        <v>237</v>
      </c>
      <c r="G391" s="1">
        <v>1000</v>
      </c>
      <c r="H391" s="1">
        <v>1000</v>
      </c>
      <c r="I391" s="1">
        <v>1000</v>
      </c>
      <c r="J391" s="1">
        <v>1000</v>
      </c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 x14ac:dyDescent="0.2">
      <c r="A392" s="28" t="s">
        <v>14</v>
      </c>
      <c r="B392" s="29">
        <v>11</v>
      </c>
      <c r="C392" s="51" t="s">
        <v>25</v>
      </c>
      <c r="D392" s="31">
        <v>3299</v>
      </c>
      <c r="E392" s="32" t="s">
        <v>125</v>
      </c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 x14ac:dyDescent="0.2">
      <c r="A393" s="24" t="s">
        <v>14</v>
      </c>
      <c r="B393" s="25">
        <v>11</v>
      </c>
      <c r="C393" s="50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21"/>
      <c r="W393" s="21"/>
      <c r="X393" s="21"/>
      <c r="Y393" s="12"/>
    </row>
    <row r="394" spans="1:25" hidden="1" x14ac:dyDescent="0.2">
      <c r="A394" s="28" t="s">
        <v>14</v>
      </c>
      <c r="B394" s="29">
        <v>11</v>
      </c>
      <c r="C394" s="51" t="s">
        <v>25</v>
      </c>
      <c r="D394" s="31">
        <v>3431</v>
      </c>
      <c r="E394" s="32" t="s">
        <v>153</v>
      </c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 x14ac:dyDescent="0.2">
      <c r="A395" s="28" t="s">
        <v>14</v>
      </c>
      <c r="B395" s="29">
        <v>11</v>
      </c>
      <c r="C395" s="51" t="s">
        <v>25</v>
      </c>
      <c r="D395" s="31">
        <v>3433</v>
      </c>
      <c r="E395" s="32" t="s">
        <v>126</v>
      </c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 x14ac:dyDescent="0.2">
      <c r="A396" s="24" t="s">
        <v>14</v>
      </c>
      <c r="B396" s="25">
        <v>11</v>
      </c>
      <c r="C396" s="50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21"/>
      <c r="W396" s="21"/>
      <c r="X396" s="21"/>
      <c r="Y396" s="12"/>
    </row>
    <row r="397" spans="1:25" hidden="1" x14ac:dyDescent="0.2">
      <c r="A397" s="28" t="s">
        <v>14</v>
      </c>
      <c r="B397" s="29">
        <v>11</v>
      </c>
      <c r="C397" s="51" t="s">
        <v>25</v>
      </c>
      <c r="D397" s="31">
        <v>3721</v>
      </c>
      <c r="E397" s="32" t="s">
        <v>232</v>
      </c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 x14ac:dyDescent="0.2">
      <c r="A398" s="24" t="s">
        <v>14</v>
      </c>
      <c r="B398" s="25">
        <v>31</v>
      </c>
      <c r="C398" s="50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21"/>
      <c r="W398" s="21"/>
      <c r="X398" s="21"/>
      <c r="Y398" s="12"/>
    </row>
    <row r="399" spans="1:25" s="23" customFormat="1" ht="30" hidden="1" x14ac:dyDescent="0.2">
      <c r="A399" s="28" t="s">
        <v>14</v>
      </c>
      <c r="B399" s="29">
        <v>31</v>
      </c>
      <c r="C399" s="51" t="s">
        <v>25</v>
      </c>
      <c r="D399" s="31">
        <v>3291</v>
      </c>
      <c r="E399" s="32" t="s">
        <v>109</v>
      </c>
      <c r="F399" s="32"/>
      <c r="G399" s="1">
        <v>3000000</v>
      </c>
      <c r="H399" s="56"/>
      <c r="I399" s="1">
        <v>3000000</v>
      </c>
      <c r="J399" s="56"/>
      <c r="K399" s="1">
        <v>2100081.64</v>
      </c>
      <c r="L399" s="33">
        <f t="shared" si="186"/>
        <v>70.002721333333341</v>
      </c>
      <c r="M399" s="1">
        <v>3000000</v>
      </c>
      <c r="N399" s="56"/>
      <c r="O399" s="1">
        <v>3000000</v>
      </c>
      <c r="P399" s="56"/>
      <c r="Q399" s="1">
        <v>3000000</v>
      </c>
      <c r="R399" s="1">
        <v>3000000</v>
      </c>
      <c r="S399" s="56"/>
      <c r="T399" s="1">
        <v>3000000</v>
      </c>
      <c r="U399" s="56"/>
      <c r="V399" s="21"/>
      <c r="W399" s="21"/>
      <c r="X399" s="21"/>
      <c r="Y399" s="12"/>
    </row>
    <row r="400" spans="1:25" ht="63" x14ac:dyDescent="0.2">
      <c r="A400" s="165" t="s">
        <v>8</v>
      </c>
      <c r="B400" s="165"/>
      <c r="C400" s="165"/>
      <c r="D400" s="165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 x14ac:dyDescent="0.2">
      <c r="A401" s="24" t="s">
        <v>8</v>
      </c>
      <c r="B401" s="25">
        <v>11</v>
      </c>
      <c r="C401" s="50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21"/>
      <c r="W401" s="21"/>
      <c r="X401" s="21"/>
      <c r="Y401" s="12"/>
    </row>
    <row r="402" spans="1:25" ht="30" hidden="1" x14ac:dyDescent="0.2">
      <c r="A402" s="28" t="s">
        <v>8</v>
      </c>
      <c r="B402" s="29">
        <v>11</v>
      </c>
      <c r="C402" s="51" t="s">
        <v>25</v>
      </c>
      <c r="D402" s="31">
        <v>3224</v>
      </c>
      <c r="E402" s="32" t="s">
        <v>144</v>
      </c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 x14ac:dyDescent="0.2">
      <c r="A403" s="28" t="s">
        <v>8</v>
      </c>
      <c r="B403" s="29">
        <v>11</v>
      </c>
      <c r="C403" s="51" t="s">
        <v>25</v>
      </c>
      <c r="D403" s="31">
        <v>3225</v>
      </c>
      <c r="E403" s="32" t="s">
        <v>290</v>
      </c>
      <c r="F403" s="36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 x14ac:dyDescent="0.2">
      <c r="A404" s="24" t="s">
        <v>8</v>
      </c>
      <c r="B404" s="25">
        <v>11</v>
      </c>
      <c r="C404" s="50" t="s">
        <v>25</v>
      </c>
      <c r="D404" s="27">
        <v>323</v>
      </c>
      <c r="E404" s="20"/>
      <c r="F404" s="38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21"/>
      <c r="W404" s="21"/>
      <c r="X404" s="21"/>
      <c r="Y404" s="12"/>
    </row>
    <row r="405" spans="1:25" hidden="1" x14ac:dyDescent="0.2">
      <c r="A405" s="28" t="s">
        <v>8</v>
      </c>
      <c r="B405" s="29">
        <v>11</v>
      </c>
      <c r="C405" s="51" t="s">
        <v>25</v>
      </c>
      <c r="D405" s="31">
        <v>3232</v>
      </c>
      <c r="E405" s="32" t="s">
        <v>118</v>
      </c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 x14ac:dyDescent="0.2">
      <c r="A406" s="28" t="s">
        <v>8</v>
      </c>
      <c r="B406" s="29">
        <v>11</v>
      </c>
      <c r="C406" s="51" t="s">
        <v>25</v>
      </c>
      <c r="D406" s="31">
        <v>3235</v>
      </c>
      <c r="E406" s="32" t="s">
        <v>42</v>
      </c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 x14ac:dyDescent="0.2">
      <c r="A407" s="24" t="s">
        <v>8</v>
      </c>
      <c r="B407" s="25">
        <v>11</v>
      </c>
      <c r="C407" s="50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21"/>
      <c r="W407" s="21"/>
      <c r="X407" s="21"/>
      <c r="Y407" s="12"/>
    </row>
    <row r="408" spans="1:25" hidden="1" x14ac:dyDescent="0.2">
      <c r="A408" s="28" t="s">
        <v>8</v>
      </c>
      <c r="B408" s="29">
        <v>11</v>
      </c>
      <c r="C408" s="51" t="s">
        <v>25</v>
      </c>
      <c r="D408" s="31">
        <v>3292</v>
      </c>
      <c r="E408" s="32" t="s">
        <v>123</v>
      </c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 x14ac:dyDescent="0.2">
      <c r="A409" s="24" t="s">
        <v>8</v>
      </c>
      <c r="B409" s="25">
        <v>11</v>
      </c>
      <c r="C409" s="50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21"/>
      <c r="W409" s="21"/>
      <c r="X409" s="21"/>
      <c r="Y409" s="12"/>
    </row>
    <row r="410" spans="1:25" s="23" customFormat="1" ht="15.75" hidden="1" x14ac:dyDescent="0.2">
      <c r="A410" s="28" t="s">
        <v>8</v>
      </c>
      <c r="B410" s="29">
        <v>11</v>
      </c>
      <c r="C410" s="51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21"/>
      <c r="W410" s="21"/>
      <c r="X410" s="21"/>
      <c r="Y410" s="12"/>
    </row>
    <row r="411" spans="1:25" s="23" customFormat="1" ht="15.75" hidden="1" x14ac:dyDescent="0.2">
      <c r="A411" s="24" t="s">
        <v>8</v>
      </c>
      <c r="B411" s="25">
        <v>11</v>
      </c>
      <c r="C411" s="50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21"/>
      <c r="W411" s="21"/>
      <c r="X411" s="21"/>
      <c r="Y411" s="12"/>
    </row>
    <row r="412" spans="1:25" hidden="1" x14ac:dyDescent="0.2">
      <c r="A412" s="28" t="s">
        <v>8</v>
      </c>
      <c r="B412" s="29">
        <v>11</v>
      </c>
      <c r="C412" s="51" t="s">
        <v>25</v>
      </c>
      <c r="D412" s="31">
        <v>4222</v>
      </c>
      <c r="E412" s="32" t="s">
        <v>130</v>
      </c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 x14ac:dyDescent="0.2">
      <c r="A413" s="28" t="s">
        <v>8</v>
      </c>
      <c r="B413" s="29">
        <v>11</v>
      </c>
      <c r="C413" s="51" t="s">
        <v>25</v>
      </c>
      <c r="D413" s="31">
        <v>4227</v>
      </c>
      <c r="E413" s="32" t="s">
        <v>132</v>
      </c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 x14ac:dyDescent="0.2">
      <c r="A414" s="24" t="s">
        <v>8</v>
      </c>
      <c r="B414" s="25">
        <v>11</v>
      </c>
      <c r="C414" s="50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21"/>
      <c r="W414" s="21"/>
      <c r="X414" s="21"/>
      <c r="Y414" s="12"/>
    </row>
    <row r="415" spans="1:25" ht="15.75" hidden="1" x14ac:dyDescent="0.2">
      <c r="A415" s="28" t="s">
        <v>8</v>
      </c>
      <c r="B415" s="29">
        <v>11</v>
      </c>
      <c r="C415" s="51" t="s">
        <v>25</v>
      </c>
      <c r="D415" s="31">
        <v>4231</v>
      </c>
      <c r="E415" s="32" t="s">
        <v>128</v>
      </c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 x14ac:dyDescent="0.2">
      <c r="A416" s="24" t="s">
        <v>8</v>
      </c>
      <c r="B416" s="25">
        <v>11</v>
      </c>
      <c r="C416" s="50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21"/>
      <c r="W416" s="21"/>
      <c r="X416" s="21"/>
      <c r="Y416" s="12"/>
    </row>
    <row r="417" spans="1:25" hidden="1" x14ac:dyDescent="0.2">
      <c r="A417" s="28" t="s">
        <v>8</v>
      </c>
      <c r="B417" s="29">
        <v>11</v>
      </c>
      <c r="C417" s="51" t="s">
        <v>25</v>
      </c>
      <c r="D417" s="31">
        <v>4531</v>
      </c>
      <c r="E417" s="32" t="s">
        <v>145</v>
      </c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 x14ac:dyDescent="0.2">
      <c r="A418" s="165" t="s">
        <v>16</v>
      </c>
      <c r="B418" s="165"/>
      <c r="C418" s="165"/>
      <c r="D418" s="165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 x14ac:dyDescent="0.2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21"/>
      <c r="W419" s="21"/>
      <c r="X419" s="21"/>
      <c r="Y419" s="12"/>
    </row>
    <row r="420" spans="1:25" ht="30" hidden="1" x14ac:dyDescent="0.2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 x14ac:dyDescent="0.2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21"/>
      <c r="W421" s="21"/>
      <c r="X421" s="21"/>
      <c r="Y421" s="12"/>
    </row>
    <row r="422" spans="1:25" hidden="1" x14ac:dyDescent="0.2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 x14ac:dyDescent="0.2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 x14ac:dyDescent="0.2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 x14ac:dyDescent="0.2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 x14ac:dyDescent="0.2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21"/>
      <c r="W426" s="21"/>
      <c r="X426" s="21"/>
      <c r="Y426" s="12"/>
    </row>
    <row r="427" spans="1:25" s="23" customFormat="1" ht="15.75" hidden="1" x14ac:dyDescent="0.2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21"/>
      <c r="W427" s="21"/>
      <c r="X427" s="21"/>
      <c r="Y427" s="12"/>
    </row>
    <row r="428" spans="1:25" hidden="1" x14ac:dyDescent="0.2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</row>
    <row r="429" spans="1:25" s="23" customFormat="1" ht="15.75" hidden="1" x14ac:dyDescent="0.2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2"/>
    </row>
    <row r="430" spans="1:25" s="23" customFormat="1" ht="15.75" hidden="1" x14ac:dyDescent="0.2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2"/>
    </row>
    <row r="431" spans="1:25" s="23" customFormat="1" ht="15.75" hidden="1" x14ac:dyDescent="0.2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2"/>
    </row>
    <row r="432" spans="1:25" s="23" customFormat="1" ht="15.75" hidden="1" x14ac:dyDescent="0.2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2"/>
    </row>
    <row r="433" spans="1:25" ht="63" x14ac:dyDescent="0.2">
      <c r="A433" s="165" t="s">
        <v>91</v>
      </c>
      <c r="B433" s="165"/>
      <c r="C433" s="165"/>
      <c r="D433" s="165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</row>
    <row r="434" spans="1:25" s="23" customFormat="1" ht="15.75" hidden="1" x14ac:dyDescent="0.2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2"/>
    </row>
    <row r="435" spans="1:25" s="23" customFormat="1" ht="15.75" hidden="1" x14ac:dyDescent="0.2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2"/>
    </row>
    <row r="436" spans="1:25" s="23" customFormat="1" ht="15.75" hidden="1" x14ac:dyDescent="0.2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2"/>
    </row>
    <row r="437" spans="1:25" hidden="1" x14ac:dyDescent="0.2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</row>
    <row r="438" spans="1:25" s="23" customFormat="1" ht="15.75" hidden="1" x14ac:dyDescent="0.2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2"/>
    </row>
    <row r="439" spans="1:25" hidden="1" x14ac:dyDescent="0.2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</row>
    <row r="440" spans="1:25" s="23" customFormat="1" ht="15.75" hidden="1" x14ac:dyDescent="0.2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2"/>
    </row>
    <row r="441" spans="1:25" hidden="1" x14ac:dyDescent="0.2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</row>
    <row r="442" spans="1:25" s="23" customFormat="1" ht="15.75" hidden="1" x14ac:dyDescent="0.2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2"/>
    </row>
    <row r="443" spans="1:25" hidden="1" x14ac:dyDescent="0.2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</row>
    <row r="444" spans="1:25" s="23" customFormat="1" ht="15.75" hidden="1" x14ac:dyDescent="0.2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2"/>
    </row>
    <row r="445" spans="1:25" hidden="1" x14ac:dyDescent="0.2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</row>
    <row r="446" spans="1:25" ht="63" x14ac:dyDescent="0.2">
      <c r="A446" s="165" t="s">
        <v>478</v>
      </c>
      <c r="B446" s="166"/>
      <c r="C446" s="166"/>
      <c r="D446" s="166"/>
      <c r="E446" s="20" t="s">
        <v>315</v>
      </c>
      <c r="F446" s="66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</row>
    <row r="447" spans="1:25" s="23" customFormat="1" ht="15.75" hidden="1" x14ac:dyDescent="0.2">
      <c r="A447" s="25" t="s">
        <v>213</v>
      </c>
      <c r="B447" s="25">
        <v>11</v>
      </c>
      <c r="C447" s="26" t="s">
        <v>209</v>
      </c>
      <c r="D447" s="40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2"/>
    </row>
    <row r="448" spans="1:25" hidden="1" x14ac:dyDescent="0.2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</row>
    <row r="449" spans="1:25" hidden="1" x14ac:dyDescent="0.2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</row>
    <row r="450" spans="1:25" s="23" customFormat="1" ht="15" hidden="1" customHeight="1" x14ac:dyDescent="0.2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2"/>
    </row>
    <row r="451" spans="1:25" s="23" customFormat="1" ht="15" hidden="1" customHeight="1" x14ac:dyDescent="0.2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2"/>
    </row>
    <row r="452" spans="1:25" ht="30" hidden="1" x14ac:dyDescent="0.2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 x14ac:dyDescent="0.2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21"/>
      <c r="W453" s="21"/>
      <c r="X453" s="21"/>
      <c r="Y453" s="12"/>
    </row>
    <row r="454" spans="1:25" hidden="1" x14ac:dyDescent="0.2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 x14ac:dyDescent="0.2">
      <c r="A455" s="165" t="s">
        <v>34</v>
      </c>
      <c r="B455" s="165"/>
      <c r="C455" s="165"/>
      <c r="D455" s="165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21"/>
      <c r="W455" s="21"/>
      <c r="X455" s="21"/>
      <c r="Y455" s="12"/>
    </row>
    <row r="456" spans="1:25" s="23" customFormat="1" ht="15.75" hidden="1" x14ac:dyDescent="0.2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21"/>
      <c r="W456" s="21"/>
      <c r="X456" s="21"/>
      <c r="Y456" s="12"/>
    </row>
    <row r="457" spans="1:25" ht="30" hidden="1" x14ac:dyDescent="0.2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 x14ac:dyDescent="0.2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21"/>
      <c r="W458" s="21"/>
      <c r="X458" s="21"/>
      <c r="Y458" s="12"/>
    </row>
    <row r="459" spans="1:25" s="23" customFormat="1" ht="15.75" hidden="1" x14ac:dyDescent="0.2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2"/>
    </row>
    <row r="460" spans="1:25" hidden="1" x14ac:dyDescent="0.2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</row>
    <row r="461" spans="1:25" s="23" customFormat="1" ht="15.75" hidden="1" x14ac:dyDescent="0.2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2"/>
    </row>
    <row r="462" spans="1:25" hidden="1" x14ac:dyDescent="0.2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</row>
    <row r="463" spans="1:25" s="23" customFormat="1" ht="15" hidden="1" customHeight="1" x14ac:dyDescent="0.2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2"/>
    </row>
    <row r="464" spans="1:25" s="23" customFormat="1" ht="15" hidden="1" customHeight="1" x14ac:dyDescent="0.2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2"/>
    </row>
    <row r="465" spans="1:25" hidden="1" x14ac:dyDescent="0.2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</row>
    <row r="466" spans="1:25" s="47" customFormat="1" ht="15.75" x14ac:dyDescent="0.2">
      <c r="A466" s="186" t="s">
        <v>317</v>
      </c>
      <c r="B466" s="186"/>
      <c r="C466" s="186"/>
      <c r="D466" s="186"/>
      <c r="E466" s="186"/>
      <c r="F466" s="186"/>
      <c r="G466" s="45">
        <f>G467+G504+G572</f>
        <v>1516692750</v>
      </c>
      <c r="H466" s="45">
        <f>H467+H504+H572</f>
        <v>1514542750</v>
      </c>
      <c r="I466" s="45">
        <f>I467+I504+I572</f>
        <v>1238409240</v>
      </c>
      <c r="J466" s="45">
        <f>J467+J504+J572</f>
        <v>1234914240</v>
      </c>
      <c r="K466" s="45">
        <f>K467+K504+K572</f>
        <v>1228221403.4400003</v>
      </c>
      <c r="L466" s="46">
        <f t="shared" si="216"/>
        <v>99.177344917097059</v>
      </c>
      <c r="M466" s="45">
        <f t="shared" ref="M466:U466" si="240">M467+M504+M572</f>
        <v>1539400000</v>
      </c>
      <c r="N466" s="45">
        <f>N467+N504+N572</f>
        <v>1538700000</v>
      </c>
      <c r="O466" s="45">
        <f t="shared" si="240"/>
        <v>1356900000</v>
      </c>
      <c r="P466" s="45">
        <f t="shared" si="240"/>
        <v>1356900000</v>
      </c>
      <c r="Q466" s="45">
        <f t="shared" si="240"/>
        <v>1539085000</v>
      </c>
      <c r="R466" s="45">
        <f t="shared" si="240"/>
        <v>1329780000</v>
      </c>
      <c r="S466" s="45">
        <f t="shared" si="240"/>
        <v>1329780000</v>
      </c>
      <c r="T466" s="45">
        <f t="shared" si="240"/>
        <v>1303150000</v>
      </c>
      <c r="U466" s="45">
        <f t="shared" si="240"/>
        <v>1303150000</v>
      </c>
      <c r="V466" s="99"/>
      <c r="W466" s="99"/>
      <c r="X466" s="99"/>
      <c r="Y466" s="104"/>
    </row>
    <row r="467" spans="1:25" s="23" customFormat="1" ht="15.75" x14ac:dyDescent="0.2">
      <c r="A467" s="170" t="s">
        <v>385</v>
      </c>
      <c r="B467" s="170"/>
      <c r="C467" s="170"/>
      <c r="D467" s="170"/>
      <c r="E467" s="170"/>
      <c r="F467" s="170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21"/>
      <c r="W467" s="21"/>
      <c r="X467" s="21"/>
      <c r="Y467" s="12"/>
    </row>
    <row r="468" spans="1:25" s="23" customFormat="1" ht="78.75" x14ac:dyDescent="0.2">
      <c r="A468" s="165" t="s">
        <v>479</v>
      </c>
      <c r="B468" s="166"/>
      <c r="C468" s="166"/>
      <c r="D468" s="166"/>
      <c r="E468" s="67" t="s">
        <v>362</v>
      </c>
      <c r="F468" s="49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2"/>
    </row>
    <row r="469" spans="1:25" s="23" customFormat="1" ht="15.75" hidden="1" x14ac:dyDescent="0.2">
      <c r="A469" s="24" t="s">
        <v>271</v>
      </c>
      <c r="B469" s="24">
        <v>11</v>
      </c>
      <c r="C469" s="50" t="s">
        <v>24</v>
      </c>
      <c r="D469" s="40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2"/>
    </row>
    <row r="470" spans="1:25" hidden="1" x14ac:dyDescent="0.2">
      <c r="A470" s="28" t="s">
        <v>271</v>
      </c>
      <c r="B470" s="28">
        <v>11</v>
      </c>
      <c r="C470" s="51" t="s">
        <v>24</v>
      </c>
      <c r="D470" s="54">
        <v>3238</v>
      </c>
      <c r="E470" s="32" t="s">
        <v>122</v>
      </c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</row>
    <row r="471" spans="1:25" s="23" customFormat="1" ht="78.75" x14ac:dyDescent="0.2">
      <c r="A471" s="165" t="s">
        <v>480</v>
      </c>
      <c r="B471" s="166"/>
      <c r="C471" s="166"/>
      <c r="D471" s="166"/>
      <c r="E471" s="20" t="s">
        <v>208</v>
      </c>
      <c r="F471" s="49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2"/>
    </row>
    <row r="472" spans="1:25" s="23" customFormat="1" ht="15.75" hidden="1" x14ac:dyDescent="0.2">
      <c r="A472" s="24" t="s">
        <v>207</v>
      </c>
      <c r="B472" s="24">
        <v>11</v>
      </c>
      <c r="C472" s="50" t="s">
        <v>24</v>
      </c>
      <c r="D472" s="40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2"/>
    </row>
    <row r="473" spans="1:25" hidden="1" x14ac:dyDescent="0.2">
      <c r="A473" s="28" t="s">
        <v>207</v>
      </c>
      <c r="B473" s="28">
        <v>11</v>
      </c>
      <c r="C473" s="51" t="s">
        <v>24</v>
      </c>
      <c r="D473" s="54">
        <v>3237</v>
      </c>
      <c r="E473" s="32" t="s">
        <v>36</v>
      </c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</row>
    <row r="474" spans="1:25" ht="78.75" x14ac:dyDescent="0.2">
      <c r="A474" s="166" t="s">
        <v>481</v>
      </c>
      <c r="B474" s="166"/>
      <c r="C474" s="166"/>
      <c r="D474" s="166"/>
      <c r="E474" s="20" t="s">
        <v>380</v>
      </c>
      <c r="F474" s="49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</row>
    <row r="475" spans="1:25" s="23" customFormat="1" ht="15.75" hidden="1" x14ac:dyDescent="0.2">
      <c r="A475" s="24" t="s">
        <v>379</v>
      </c>
      <c r="B475" s="24">
        <v>11</v>
      </c>
      <c r="C475" s="50" t="s">
        <v>24</v>
      </c>
      <c r="D475" s="40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2"/>
    </row>
    <row r="476" spans="1:25" hidden="1" x14ac:dyDescent="0.2">
      <c r="A476" s="28" t="s">
        <v>379</v>
      </c>
      <c r="B476" s="28">
        <v>11</v>
      </c>
      <c r="C476" s="51" t="s">
        <v>24</v>
      </c>
      <c r="D476" s="54">
        <v>3721</v>
      </c>
      <c r="E476" s="32" t="s">
        <v>381</v>
      </c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</row>
    <row r="477" spans="1:25" ht="78.75" x14ac:dyDescent="0.2">
      <c r="A477" s="166" t="s">
        <v>482</v>
      </c>
      <c r="B477" s="166"/>
      <c r="C477" s="166"/>
      <c r="D477" s="166"/>
      <c r="E477" s="20" t="s">
        <v>373</v>
      </c>
      <c r="F477" s="49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</row>
    <row r="478" spans="1:25" s="23" customFormat="1" ht="15.75" hidden="1" x14ac:dyDescent="0.2">
      <c r="A478" s="24" t="s">
        <v>375</v>
      </c>
      <c r="B478" s="25">
        <v>11</v>
      </c>
      <c r="C478" s="50" t="s">
        <v>27</v>
      </c>
      <c r="D478" s="40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2"/>
    </row>
    <row r="479" spans="1:25" hidden="1" x14ac:dyDescent="0.2">
      <c r="A479" s="28" t="s">
        <v>375</v>
      </c>
      <c r="B479" s="29">
        <v>11</v>
      </c>
      <c r="C479" s="51" t="s">
        <v>27</v>
      </c>
      <c r="D479" s="31">
        <v>3632</v>
      </c>
      <c r="E479" s="32" t="s">
        <v>244</v>
      </c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</row>
    <row r="480" spans="1:25" ht="78.75" x14ac:dyDescent="0.2">
      <c r="A480" s="165" t="s">
        <v>483</v>
      </c>
      <c r="B480" s="165"/>
      <c r="C480" s="165"/>
      <c r="D480" s="165"/>
      <c r="E480" s="20" t="s">
        <v>44</v>
      </c>
      <c r="F480" s="49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</row>
    <row r="481" spans="1:25" s="23" customFormat="1" ht="15.75" hidden="1" x14ac:dyDescent="0.2">
      <c r="A481" s="24" t="s">
        <v>50</v>
      </c>
      <c r="B481" s="25">
        <v>11</v>
      </c>
      <c r="C481" s="50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2"/>
    </row>
    <row r="482" spans="1:25" hidden="1" x14ac:dyDescent="0.2">
      <c r="A482" s="28" t="s">
        <v>50</v>
      </c>
      <c r="B482" s="29">
        <v>11</v>
      </c>
      <c r="C482" s="51" t="s">
        <v>27</v>
      </c>
      <c r="D482" s="54">
        <v>3237</v>
      </c>
      <c r="E482" s="32" t="s">
        <v>36</v>
      </c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</row>
    <row r="483" spans="1:25" s="23" customFormat="1" ht="15.75" hidden="1" x14ac:dyDescent="0.2">
      <c r="A483" s="24" t="s">
        <v>50</v>
      </c>
      <c r="B483" s="25">
        <v>11</v>
      </c>
      <c r="C483" s="50" t="s">
        <v>27</v>
      </c>
      <c r="D483" s="40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2"/>
    </row>
    <row r="484" spans="1:25" hidden="1" x14ac:dyDescent="0.2">
      <c r="A484" s="28" t="s">
        <v>50</v>
      </c>
      <c r="B484" s="29">
        <v>11</v>
      </c>
      <c r="C484" s="51" t="s">
        <v>27</v>
      </c>
      <c r="D484" s="54">
        <v>3294</v>
      </c>
      <c r="E484" s="32" t="s">
        <v>37</v>
      </c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</row>
    <row r="485" spans="1:25" s="23" customFormat="1" ht="78.75" x14ac:dyDescent="0.2">
      <c r="A485" s="165" t="s">
        <v>484</v>
      </c>
      <c r="B485" s="165"/>
      <c r="C485" s="165"/>
      <c r="D485" s="165"/>
      <c r="E485" s="20" t="s">
        <v>61</v>
      </c>
      <c r="F485" s="49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2"/>
    </row>
    <row r="486" spans="1:25" s="23" customFormat="1" ht="15.75" hidden="1" x14ac:dyDescent="0.2">
      <c r="A486" s="24" t="s">
        <v>172</v>
      </c>
      <c r="B486" s="25">
        <v>11</v>
      </c>
      <c r="C486" s="50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2"/>
    </row>
    <row r="487" spans="1:25" ht="45" hidden="1" x14ac:dyDescent="0.2">
      <c r="A487" s="28" t="s">
        <v>172</v>
      </c>
      <c r="B487" s="29">
        <v>11</v>
      </c>
      <c r="C487" s="51" t="s">
        <v>27</v>
      </c>
      <c r="D487" s="31">
        <v>3861</v>
      </c>
      <c r="E487" s="32" t="s">
        <v>282</v>
      </c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</row>
    <row r="488" spans="1:25" s="23" customFormat="1" ht="78" customHeight="1" x14ac:dyDescent="0.2">
      <c r="A488" s="165" t="s">
        <v>485</v>
      </c>
      <c r="B488" s="165"/>
      <c r="C488" s="165"/>
      <c r="D488" s="165"/>
      <c r="E488" s="20" t="s">
        <v>6</v>
      </c>
      <c r="F488" s="49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21"/>
      <c r="W488" s="21"/>
      <c r="X488" s="21"/>
      <c r="Y488" s="12"/>
    </row>
    <row r="489" spans="1:25" s="23" customFormat="1" ht="15.75" hidden="1" x14ac:dyDescent="0.2">
      <c r="A489" s="24" t="s">
        <v>71</v>
      </c>
      <c r="B489" s="25">
        <v>11</v>
      </c>
      <c r="C489" s="50" t="s">
        <v>27</v>
      </c>
      <c r="D489" s="27">
        <v>386</v>
      </c>
      <c r="E489" s="20"/>
      <c r="F489" s="49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21"/>
      <c r="W489" s="21"/>
      <c r="X489" s="21"/>
      <c r="Y489" s="12"/>
    </row>
    <row r="490" spans="1:25" ht="45" hidden="1" x14ac:dyDescent="0.2">
      <c r="A490" s="28" t="s">
        <v>71</v>
      </c>
      <c r="B490" s="29">
        <v>11</v>
      </c>
      <c r="C490" s="51" t="s">
        <v>27</v>
      </c>
      <c r="D490" s="31">
        <v>3861</v>
      </c>
      <c r="E490" s="32" t="s">
        <v>282</v>
      </c>
      <c r="F490" s="88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 x14ac:dyDescent="0.2">
      <c r="A491" s="24" t="s">
        <v>71</v>
      </c>
      <c r="B491" s="25">
        <v>11</v>
      </c>
      <c r="C491" s="50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21"/>
      <c r="W491" s="21"/>
      <c r="X491" s="21"/>
      <c r="Y491" s="12"/>
    </row>
    <row r="492" spans="1:25" ht="30" hidden="1" x14ac:dyDescent="0.2">
      <c r="A492" s="28" t="s">
        <v>71</v>
      </c>
      <c r="B492" s="29">
        <v>11</v>
      </c>
      <c r="C492" s="51" t="s">
        <v>27</v>
      </c>
      <c r="D492" s="31">
        <v>3512</v>
      </c>
      <c r="E492" s="32" t="s">
        <v>140</v>
      </c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 x14ac:dyDescent="0.2">
      <c r="A493" s="165" t="s">
        <v>584</v>
      </c>
      <c r="B493" s="165"/>
      <c r="C493" s="165"/>
      <c r="D493" s="165"/>
      <c r="E493" s="20" t="s">
        <v>62</v>
      </c>
      <c r="F493" s="49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21"/>
      <c r="W493" s="21"/>
      <c r="X493" s="21"/>
      <c r="Y493" s="12"/>
    </row>
    <row r="494" spans="1:25" s="23" customFormat="1" ht="15.75" hidden="1" x14ac:dyDescent="0.2">
      <c r="A494" s="24" t="s">
        <v>72</v>
      </c>
      <c r="B494" s="25">
        <v>11</v>
      </c>
      <c r="C494" s="50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21"/>
      <c r="W494" s="21"/>
      <c r="X494" s="21"/>
      <c r="Y494" s="12"/>
    </row>
    <row r="495" spans="1:25" ht="45" hidden="1" x14ac:dyDescent="0.2">
      <c r="A495" s="28" t="s">
        <v>72</v>
      </c>
      <c r="B495" s="29">
        <v>11</v>
      </c>
      <c r="C495" s="51" t="s">
        <v>27</v>
      </c>
      <c r="D495" s="54">
        <v>3861</v>
      </c>
      <c r="E495" s="32" t="s">
        <v>282</v>
      </c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 x14ac:dyDescent="0.2">
      <c r="A496" s="165" t="s">
        <v>486</v>
      </c>
      <c r="B496" s="165"/>
      <c r="C496" s="165"/>
      <c r="D496" s="165"/>
      <c r="E496" s="20" t="s">
        <v>60</v>
      </c>
      <c r="F496" s="49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21"/>
      <c r="W496" s="21"/>
      <c r="X496" s="21"/>
      <c r="Y496" s="12"/>
    </row>
    <row r="497" spans="1:25" s="23" customFormat="1" ht="15.75" hidden="1" x14ac:dyDescent="0.2">
      <c r="A497" s="24" t="s">
        <v>173</v>
      </c>
      <c r="B497" s="25">
        <v>11</v>
      </c>
      <c r="C497" s="50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21"/>
      <c r="W497" s="21"/>
      <c r="X497" s="21"/>
      <c r="Y497" s="12"/>
    </row>
    <row r="498" spans="1:25" ht="30" hidden="1" x14ac:dyDescent="0.2">
      <c r="A498" s="28" t="s">
        <v>173</v>
      </c>
      <c r="B498" s="29">
        <v>11</v>
      </c>
      <c r="C498" s="51" t="s">
        <v>27</v>
      </c>
      <c r="D498" s="31">
        <v>3512</v>
      </c>
      <c r="E498" s="32" t="s">
        <v>140</v>
      </c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39" customFormat="1" ht="78.75" x14ac:dyDescent="0.2">
      <c r="A499" s="165" t="s">
        <v>487</v>
      </c>
      <c r="B499" s="166"/>
      <c r="C499" s="166"/>
      <c r="D499" s="166"/>
      <c r="E499" s="20" t="s">
        <v>372</v>
      </c>
      <c r="F499" s="49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98"/>
      <c r="W499" s="98"/>
      <c r="X499" s="98"/>
      <c r="Y499" s="103"/>
    </row>
    <row r="500" spans="1:25" s="39" customFormat="1" ht="15.75" hidden="1" x14ac:dyDescent="0.2">
      <c r="A500" s="24" t="s">
        <v>305</v>
      </c>
      <c r="B500" s="25">
        <v>12</v>
      </c>
      <c r="C500" s="50" t="s">
        <v>28</v>
      </c>
      <c r="D500" s="40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98"/>
      <c r="W500" s="98"/>
      <c r="X500" s="98"/>
      <c r="Y500" s="103"/>
    </row>
    <row r="501" spans="1:25" s="37" customFormat="1" hidden="1" x14ac:dyDescent="0.2">
      <c r="A501" s="28" t="s">
        <v>305</v>
      </c>
      <c r="B501" s="29">
        <v>12</v>
      </c>
      <c r="C501" s="51" t="s">
        <v>28</v>
      </c>
      <c r="D501" s="54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02"/>
    </row>
    <row r="502" spans="1:25" s="39" customFormat="1" ht="15.75" hidden="1" x14ac:dyDescent="0.2">
      <c r="A502" s="24" t="s">
        <v>305</v>
      </c>
      <c r="B502" s="25">
        <v>51</v>
      </c>
      <c r="C502" s="50" t="s">
        <v>28</v>
      </c>
      <c r="D502" s="40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98"/>
      <c r="W502" s="98"/>
      <c r="X502" s="98"/>
      <c r="Y502" s="103"/>
    </row>
    <row r="503" spans="1:25" s="37" customFormat="1" hidden="1" x14ac:dyDescent="0.2">
      <c r="A503" s="28" t="s">
        <v>305</v>
      </c>
      <c r="B503" s="29">
        <v>51</v>
      </c>
      <c r="C503" s="51" t="s">
        <v>28</v>
      </c>
      <c r="D503" s="54">
        <v>3237</v>
      </c>
      <c r="E503" s="32" t="s">
        <v>36</v>
      </c>
      <c r="F503" s="32"/>
      <c r="G503" s="1">
        <v>1030000</v>
      </c>
      <c r="H503" s="56"/>
      <c r="I503" s="1">
        <v>1030000</v>
      </c>
      <c r="J503" s="56"/>
      <c r="K503" s="1">
        <v>887874.02</v>
      </c>
      <c r="L503" s="33">
        <f t="shared" si="254"/>
        <v>86.201361165048539</v>
      </c>
      <c r="M503" s="1">
        <v>700000</v>
      </c>
      <c r="N503" s="56"/>
      <c r="O503" s="1"/>
      <c r="P503" s="56"/>
      <c r="Q503" s="1">
        <v>0</v>
      </c>
      <c r="R503" s="1"/>
      <c r="S503" s="56"/>
      <c r="T503" s="1"/>
      <c r="U503" s="56"/>
      <c r="V503" s="2"/>
      <c r="W503" s="2"/>
      <c r="X503" s="2"/>
      <c r="Y503" s="102"/>
    </row>
    <row r="504" spans="1:25" s="23" customFormat="1" ht="15.75" x14ac:dyDescent="0.2">
      <c r="A504" s="170" t="s">
        <v>384</v>
      </c>
      <c r="B504" s="170"/>
      <c r="C504" s="170"/>
      <c r="D504" s="170"/>
      <c r="E504" s="170"/>
      <c r="F504" s="170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21"/>
      <c r="W504" s="21"/>
      <c r="X504" s="21"/>
      <c r="Y504" s="12"/>
    </row>
    <row r="505" spans="1:25" ht="78.75" x14ac:dyDescent="0.2">
      <c r="A505" s="165" t="s">
        <v>488</v>
      </c>
      <c r="B505" s="165"/>
      <c r="C505" s="165"/>
      <c r="D505" s="165"/>
      <c r="E505" s="20" t="s">
        <v>326</v>
      </c>
      <c r="F505" s="49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1"/>
    </row>
    <row r="506" spans="1:25" s="23" customFormat="1" ht="15.75" hidden="1" x14ac:dyDescent="0.2">
      <c r="A506" s="24" t="s">
        <v>15</v>
      </c>
      <c r="B506" s="25">
        <v>11</v>
      </c>
      <c r="C506" s="50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21"/>
      <c r="W506" s="21"/>
      <c r="X506" s="21"/>
      <c r="Y506" s="12"/>
    </row>
    <row r="507" spans="1:25" hidden="1" x14ac:dyDescent="0.2">
      <c r="A507" s="28" t="s">
        <v>15</v>
      </c>
      <c r="B507" s="29">
        <v>11</v>
      </c>
      <c r="C507" s="51" t="s">
        <v>23</v>
      </c>
      <c r="D507" s="31">
        <v>3213</v>
      </c>
      <c r="E507" s="32" t="s">
        <v>112</v>
      </c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</row>
    <row r="508" spans="1:25" s="23" customFormat="1" ht="15.75" hidden="1" x14ac:dyDescent="0.2">
      <c r="A508" s="24" t="s">
        <v>15</v>
      </c>
      <c r="B508" s="25">
        <v>11</v>
      </c>
      <c r="C508" s="50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2"/>
    </row>
    <row r="509" spans="1:25" hidden="1" x14ac:dyDescent="0.2">
      <c r="A509" s="28" t="s">
        <v>15</v>
      </c>
      <c r="B509" s="29">
        <v>11</v>
      </c>
      <c r="C509" s="51" t="s">
        <v>23</v>
      </c>
      <c r="D509" s="31">
        <v>3221</v>
      </c>
      <c r="E509" s="32" t="s">
        <v>146</v>
      </c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 x14ac:dyDescent="0.2">
      <c r="A510" s="24" t="s">
        <v>15</v>
      </c>
      <c r="B510" s="25">
        <v>11</v>
      </c>
      <c r="C510" s="50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21"/>
      <c r="W510" s="21"/>
      <c r="X510" s="21"/>
      <c r="Y510" s="12"/>
    </row>
    <row r="511" spans="1:25" hidden="1" x14ac:dyDescent="0.2">
      <c r="A511" s="28" t="s">
        <v>15</v>
      </c>
      <c r="B511" s="29">
        <v>11</v>
      </c>
      <c r="C511" s="51" t="s">
        <v>23</v>
      </c>
      <c r="D511" s="31">
        <v>3231</v>
      </c>
      <c r="E511" s="32" t="s">
        <v>117</v>
      </c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 x14ac:dyDescent="0.2">
      <c r="A512" s="28" t="s">
        <v>15</v>
      </c>
      <c r="B512" s="29">
        <v>11</v>
      </c>
      <c r="C512" s="51" t="s">
        <v>23</v>
      </c>
      <c r="D512" s="31">
        <v>3235</v>
      </c>
      <c r="E512" s="32" t="s">
        <v>42</v>
      </c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 x14ac:dyDescent="0.2">
      <c r="A513" s="28" t="s">
        <v>15</v>
      </c>
      <c r="B513" s="29">
        <v>11</v>
      </c>
      <c r="C513" s="51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21"/>
      <c r="W513" s="21"/>
      <c r="X513" s="21"/>
      <c r="Y513" s="12"/>
    </row>
    <row r="514" spans="1:25" s="23" customFormat="1" ht="15.75" hidden="1" x14ac:dyDescent="0.2">
      <c r="A514" s="28" t="s">
        <v>15</v>
      </c>
      <c r="B514" s="29">
        <v>11</v>
      </c>
      <c r="C514" s="51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21"/>
      <c r="W514" s="21"/>
      <c r="X514" s="21"/>
      <c r="Y514" s="12"/>
    </row>
    <row r="515" spans="1:25" s="23" customFormat="1" ht="15.75" hidden="1" x14ac:dyDescent="0.2">
      <c r="A515" s="24" t="s">
        <v>15</v>
      </c>
      <c r="B515" s="25">
        <v>11</v>
      </c>
      <c r="C515" s="50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21"/>
      <c r="W515" s="21"/>
      <c r="X515" s="21"/>
      <c r="Y515" s="12"/>
    </row>
    <row r="516" spans="1:25" hidden="1" x14ac:dyDescent="0.2">
      <c r="A516" s="28" t="s">
        <v>15</v>
      </c>
      <c r="B516" s="29">
        <v>11</v>
      </c>
      <c r="C516" s="51" t="s">
        <v>23</v>
      </c>
      <c r="D516" s="31">
        <v>3294</v>
      </c>
      <c r="E516" s="32" t="s">
        <v>37</v>
      </c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 x14ac:dyDescent="0.2">
      <c r="A517" s="28" t="s">
        <v>15</v>
      </c>
      <c r="B517" s="29">
        <v>11</v>
      </c>
      <c r="C517" s="51" t="s">
        <v>23</v>
      </c>
      <c r="D517" s="31">
        <v>3299</v>
      </c>
      <c r="E517" s="32" t="s">
        <v>125</v>
      </c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 x14ac:dyDescent="0.2">
      <c r="A518" s="165" t="s">
        <v>489</v>
      </c>
      <c r="B518" s="165"/>
      <c r="C518" s="165"/>
      <c r="D518" s="165"/>
      <c r="E518" s="20" t="s">
        <v>10</v>
      </c>
      <c r="F518" s="49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 x14ac:dyDescent="0.2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21"/>
      <c r="W519" s="21"/>
      <c r="X519" s="21"/>
      <c r="Y519" s="12"/>
    </row>
    <row r="520" spans="1:25" hidden="1" x14ac:dyDescent="0.2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 x14ac:dyDescent="0.2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21"/>
      <c r="W521" s="21"/>
      <c r="X521" s="21"/>
      <c r="Y521" s="12"/>
    </row>
    <row r="522" spans="1:25" ht="35.25" hidden="1" customHeight="1" x14ac:dyDescent="0.2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 x14ac:dyDescent="0.2">
      <c r="A523" s="165" t="s">
        <v>490</v>
      </c>
      <c r="B523" s="165"/>
      <c r="C523" s="165"/>
      <c r="D523" s="165"/>
      <c r="E523" s="20" t="s">
        <v>283</v>
      </c>
      <c r="F523" s="49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 x14ac:dyDescent="0.2">
      <c r="A524" s="24" t="s">
        <v>170</v>
      </c>
      <c r="B524" s="25">
        <v>11</v>
      </c>
      <c r="C524" s="50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21"/>
      <c r="W524" s="21"/>
      <c r="X524" s="21"/>
      <c r="Y524" s="12"/>
    </row>
    <row r="525" spans="1:25" hidden="1" x14ac:dyDescent="0.2">
      <c r="A525" s="28" t="s">
        <v>170</v>
      </c>
      <c r="B525" s="29">
        <v>11</v>
      </c>
      <c r="C525" s="51" t="s">
        <v>23</v>
      </c>
      <c r="D525" s="31">
        <v>3632</v>
      </c>
      <c r="E525" s="32" t="s">
        <v>244</v>
      </c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 x14ac:dyDescent="0.2">
      <c r="A526" s="24" t="s">
        <v>170</v>
      </c>
      <c r="B526" s="25">
        <v>11</v>
      </c>
      <c r="C526" s="50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21"/>
      <c r="W526" s="21"/>
      <c r="X526" s="21"/>
      <c r="Y526" s="12"/>
    </row>
    <row r="527" spans="1:25" ht="45" hidden="1" x14ac:dyDescent="0.2">
      <c r="A527" s="28" t="s">
        <v>170</v>
      </c>
      <c r="B527" s="29">
        <v>11</v>
      </c>
      <c r="C527" s="51" t="s">
        <v>23</v>
      </c>
      <c r="D527" s="31">
        <v>3861</v>
      </c>
      <c r="E527" s="32" t="s">
        <v>282</v>
      </c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ht="78.75" x14ac:dyDescent="0.2">
      <c r="A528" s="165" t="s">
        <v>491</v>
      </c>
      <c r="B528" s="165"/>
      <c r="C528" s="165"/>
      <c r="D528" s="165"/>
      <c r="E528" s="20" t="s">
        <v>5</v>
      </c>
      <c r="F528" s="49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</row>
    <row r="529" spans="1:25" s="23" customFormat="1" ht="15.75" hidden="1" x14ac:dyDescent="0.2">
      <c r="A529" s="24" t="s">
        <v>7</v>
      </c>
      <c r="B529" s="25">
        <v>11</v>
      </c>
      <c r="C529" s="50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2"/>
    </row>
    <row r="530" spans="1:25" ht="30" hidden="1" x14ac:dyDescent="0.2">
      <c r="A530" s="28" t="s">
        <v>7</v>
      </c>
      <c r="B530" s="29">
        <v>11</v>
      </c>
      <c r="C530" s="51" t="s">
        <v>23</v>
      </c>
      <c r="D530" s="31">
        <v>3512</v>
      </c>
      <c r="E530" s="32" t="s">
        <v>140</v>
      </c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</row>
    <row r="531" spans="1:25" s="23" customFormat="1" ht="15.75" hidden="1" x14ac:dyDescent="0.2">
      <c r="A531" s="24" t="s">
        <v>7</v>
      </c>
      <c r="B531" s="25">
        <v>11</v>
      </c>
      <c r="C531" s="50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2"/>
    </row>
    <row r="532" spans="1:25" ht="45" hidden="1" x14ac:dyDescent="0.2">
      <c r="A532" s="28" t="s">
        <v>7</v>
      </c>
      <c r="B532" s="29">
        <v>11</v>
      </c>
      <c r="C532" s="51" t="s">
        <v>23</v>
      </c>
      <c r="D532" s="31">
        <v>3861</v>
      </c>
      <c r="E532" s="32" t="s">
        <v>282</v>
      </c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</row>
    <row r="533" spans="1:25" s="23" customFormat="1" ht="78.75" x14ac:dyDescent="0.2">
      <c r="A533" s="165" t="s">
        <v>585</v>
      </c>
      <c r="B533" s="165"/>
      <c r="C533" s="165"/>
      <c r="D533" s="165"/>
      <c r="E533" s="20" t="s">
        <v>403</v>
      </c>
      <c r="F533" s="49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2"/>
    </row>
    <row r="534" spans="1:25" s="23" customFormat="1" ht="15.75" hidden="1" x14ac:dyDescent="0.2">
      <c r="A534" s="24" t="s">
        <v>402</v>
      </c>
      <c r="B534" s="25">
        <v>11</v>
      </c>
      <c r="C534" s="50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2"/>
    </row>
    <row r="535" spans="1:25" hidden="1" x14ac:dyDescent="0.2">
      <c r="A535" s="28" t="s">
        <v>402</v>
      </c>
      <c r="B535" s="29">
        <v>11</v>
      </c>
      <c r="C535" s="51" t="s">
        <v>23</v>
      </c>
      <c r="D535" s="31">
        <v>4126</v>
      </c>
      <c r="E535" s="32" t="s">
        <v>4</v>
      </c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</row>
    <row r="536" spans="1:25" ht="78.75" x14ac:dyDescent="0.2">
      <c r="A536" s="165" t="s">
        <v>492</v>
      </c>
      <c r="B536" s="165"/>
      <c r="C536" s="165"/>
      <c r="D536" s="165"/>
      <c r="E536" s="20" t="s">
        <v>248</v>
      </c>
      <c r="F536" s="49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</row>
    <row r="537" spans="1:25" s="23" customFormat="1" ht="15.75" hidden="1" x14ac:dyDescent="0.2">
      <c r="A537" s="24" t="s">
        <v>29</v>
      </c>
      <c r="B537" s="25">
        <v>11</v>
      </c>
      <c r="C537" s="50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2"/>
    </row>
    <row r="538" spans="1:25" ht="30" hidden="1" x14ac:dyDescent="0.2">
      <c r="A538" s="28" t="s">
        <v>29</v>
      </c>
      <c r="B538" s="29">
        <v>11</v>
      </c>
      <c r="C538" s="51" t="s">
        <v>23</v>
      </c>
      <c r="D538" s="31">
        <v>3291</v>
      </c>
      <c r="E538" s="32" t="s">
        <v>109</v>
      </c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</row>
    <row r="539" spans="1:25" s="23" customFormat="1" ht="78.75" x14ac:dyDescent="0.2">
      <c r="A539" s="166" t="s">
        <v>493</v>
      </c>
      <c r="B539" s="166"/>
      <c r="C539" s="166"/>
      <c r="D539" s="166"/>
      <c r="E539" s="20" t="s">
        <v>12</v>
      </c>
      <c r="F539" s="49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21"/>
      <c r="W539" s="21"/>
      <c r="X539" s="21"/>
      <c r="Y539" s="12"/>
    </row>
    <row r="540" spans="1:25" s="23" customFormat="1" ht="15.75" hidden="1" x14ac:dyDescent="0.2">
      <c r="A540" s="24" t="s">
        <v>3</v>
      </c>
      <c r="B540" s="25">
        <v>11</v>
      </c>
      <c r="C540" s="50" t="s">
        <v>23</v>
      </c>
      <c r="D540" s="40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21"/>
      <c r="W540" s="21"/>
      <c r="X540" s="21"/>
      <c r="Y540" s="12"/>
    </row>
    <row r="541" spans="1:25" hidden="1" x14ac:dyDescent="0.2">
      <c r="A541" s="28" t="s">
        <v>3</v>
      </c>
      <c r="B541" s="29">
        <v>11</v>
      </c>
      <c r="C541" s="51" t="s">
        <v>23</v>
      </c>
      <c r="D541" s="54">
        <v>3239</v>
      </c>
      <c r="E541" s="32" t="s">
        <v>150</v>
      </c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 x14ac:dyDescent="0.2">
      <c r="A542" s="165" t="s">
        <v>494</v>
      </c>
      <c r="B542" s="165"/>
      <c r="C542" s="165"/>
      <c r="D542" s="165"/>
      <c r="E542" s="20" t="s">
        <v>54</v>
      </c>
      <c r="F542" s="49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21"/>
      <c r="W542" s="21"/>
      <c r="X542" s="21"/>
      <c r="Y542" s="12"/>
    </row>
    <row r="543" spans="1:25" s="23" customFormat="1" ht="15.75" hidden="1" x14ac:dyDescent="0.2">
      <c r="A543" s="24" t="s">
        <v>171</v>
      </c>
      <c r="B543" s="25">
        <v>11</v>
      </c>
      <c r="C543" s="50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21"/>
      <c r="W543" s="21"/>
      <c r="X543" s="21"/>
      <c r="Y543" s="12"/>
    </row>
    <row r="544" spans="1:25" ht="30" hidden="1" x14ac:dyDescent="0.2">
      <c r="A544" s="28" t="s">
        <v>171</v>
      </c>
      <c r="B544" s="29">
        <v>11</v>
      </c>
      <c r="C544" s="51" t="s">
        <v>23</v>
      </c>
      <c r="D544" s="54">
        <v>3512</v>
      </c>
      <c r="E544" s="32" t="s">
        <v>140</v>
      </c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 x14ac:dyDescent="0.2">
      <c r="A545" s="182" t="s">
        <v>412</v>
      </c>
      <c r="B545" s="182"/>
      <c r="C545" s="182"/>
      <c r="D545" s="182"/>
      <c r="E545" s="38" t="s">
        <v>414</v>
      </c>
      <c r="F545" s="49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21"/>
      <c r="W545" s="21"/>
      <c r="X545" s="21"/>
      <c r="Y545" s="12"/>
    </row>
    <row r="546" spans="1:25" s="23" customFormat="1" ht="15.75" hidden="1" x14ac:dyDescent="0.2">
      <c r="A546" s="24"/>
      <c r="B546" s="25">
        <v>11</v>
      </c>
      <c r="C546" s="50" t="s">
        <v>23</v>
      </c>
      <c r="D546" s="40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21"/>
      <c r="W546" s="21"/>
      <c r="X546" s="21"/>
      <c r="Y546" s="12"/>
    </row>
    <row r="547" spans="1:25" hidden="1" x14ac:dyDescent="0.2">
      <c r="A547" s="41"/>
      <c r="B547" s="42">
        <v>11</v>
      </c>
      <c r="C547" s="60" t="s">
        <v>23</v>
      </c>
      <c r="D547" s="68">
        <v>3512</v>
      </c>
      <c r="E547" s="36"/>
      <c r="F547" s="36"/>
      <c r="G547" s="2"/>
      <c r="H547" s="2"/>
      <c r="I547" s="2"/>
      <c r="J547" s="2"/>
      <c r="K547" s="2"/>
      <c r="L547" s="65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 x14ac:dyDescent="0.2">
      <c r="A548" s="182" t="s">
        <v>415</v>
      </c>
      <c r="B548" s="182"/>
      <c r="C548" s="182"/>
      <c r="D548" s="182"/>
      <c r="E548" s="38" t="s">
        <v>419</v>
      </c>
      <c r="F548" s="49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21"/>
      <c r="W548" s="21"/>
      <c r="X548" s="21"/>
      <c r="Y548" s="12"/>
    </row>
    <row r="549" spans="1:25" s="23" customFormat="1" ht="15.75" hidden="1" x14ac:dyDescent="0.2">
      <c r="A549" s="24"/>
      <c r="B549" s="25">
        <v>11</v>
      </c>
      <c r="C549" s="50" t="s">
        <v>23</v>
      </c>
      <c r="D549" s="40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21"/>
      <c r="W549" s="21"/>
      <c r="X549" s="21"/>
      <c r="Y549" s="12"/>
    </row>
    <row r="550" spans="1:25" hidden="1" x14ac:dyDescent="0.2">
      <c r="A550" s="41"/>
      <c r="B550" s="42">
        <v>11</v>
      </c>
      <c r="C550" s="60" t="s">
        <v>23</v>
      </c>
      <c r="D550" s="68">
        <v>3861</v>
      </c>
      <c r="E550" s="36"/>
      <c r="F550" s="36"/>
      <c r="G550" s="2"/>
      <c r="H550" s="2"/>
      <c r="I550" s="2"/>
      <c r="J550" s="2"/>
      <c r="K550" s="2"/>
      <c r="L550" s="65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 x14ac:dyDescent="0.2">
      <c r="A551" s="165" t="s">
        <v>98</v>
      </c>
      <c r="B551" s="165"/>
      <c r="C551" s="165"/>
      <c r="D551" s="165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 x14ac:dyDescent="0.2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21"/>
      <c r="W552" s="21"/>
      <c r="X552" s="21"/>
      <c r="Y552" s="12"/>
    </row>
    <row r="553" spans="1:25" s="23" customFormat="1" ht="15.75" hidden="1" x14ac:dyDescent="0.2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21"/>
      <c r="W553" s="21"/>
      <c r="X553" s="21"/>
      <c r="Y553" s="12"/>
    </row>
    <row r="554" spans="1:25" s="23" customFormat="1" ht="15.75" hidden="1" x14ac:dyDescent="0.2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21"/>
      <c r="W554" s="21"/>
      <c r="X554" s="21"/>
      <c r="Y554" s="12"/>
    </row>
    <row r="555" spans="1:25" hidden="1" x14ac:dyDescent="0.2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 x14ac:dyDescent="0.2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21"/>
      <c r="W556" s="21"/>
      <c r="X556" s="21"/>
      <c r="Y556" s="12"/>
    </row>
    <row r="557" spans="1:25" hidden="1" x14ac:dyDescent="0.2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 x14ac:dyDescent="0.2">
      <c r="A558" s="165" t="s">
        <v>218</v>
      </c>
      <c r="B558" s="165"/>
      <c r="C558" s="165"/>
      <c r="D558" s="165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21"/>
      <c r="W558" s="21"/>
      <c r="X558" s="21"/>
      <c r="Y558" s="12"/>
    </row>
    <row r="559" spans="1:25" s="23" customFormat="1" ht="15.75" hidden="1" x14ac:dyDescent="0.2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21"/>
      <c r="W559" s="21"/>
      <c r="X559" s="21"/>
      <c r="Y559" s="12"/>
    </row>
    <row r="560" spans="1:25" hidden="1" x14ac:dyDescent="0.2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 x14ac:dyDescent="0.2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21"/>
      <c r="W561" s="21"/>
      <c r="X561" s="21"/>
      <c r="Y561" s="12"/>
    </row>
    <row r="562" spans="1:25" hidden="1" x14ac:dyDescent="0.2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 x14ac:dyDescent="0.2">
      <c r="A563" s="165" t="s">
        <v>587</v>
      </c>
      <c r="B563" s="166"/>
      <c r="C563" s="166"/>
      <c r="D563" s="166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21"/>
      <c r="W563" s="21"/>
      <c r="X563" s="21"/>
    </row>
    <row r="564" spans="1:25" s="12" customFormat="1" ht="15.75" hidden="1" x14ac:dyDescent="0.2">
      <c r="A564" s="24" t="s">
        <v>275</v>
      </c>
      <c r="B564" s="25">
        <v>51</v>
      </c>
      <c r="C564" s="26" t="s">
        <v>26</v>
      </c>
      <c r="D564" s="40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21"/>
      <c r="W564" s="21"/>
      <c r="X564" s="21"/>
    </row>
    <row r="565" spans="1:25" s="69" customFormat="1" hidden="1" x14ac:dyDescent="0.2">
      <c r="A565" s="28" t="s">
        <v>275</v>
      </c>
      <c r="B565" s="29">
        <v>51</v>
      </c>
      <c r="C565" s="30" t="s">
        <v>26</v>
      </c>
      <c r="D565" s="54">
        <v>3811</v>
      </c>
      <c r="E565" s="32" t="s">
        <v>141</v>
      </c>
      <c r="F565" s="32"/>
      <c r="G565" s="1">
        <v>370000</v>
      </c>
      <c r="H565" s="56"/>
      <c r="I565" s="1">
        <v>370000</v>
      </c>
      <c r="J565" s="56"/>
      <c r="K565" s="1">
        <v>185732.65</v>
      </c>
      <c r="L565" s="33">
        <f t="shared" si="288"/>
        <v>50.198013513513516</v>
      </c>
      <c r="M565" s="1">
        <v>0</v>
      </c>
      <c r="N565" s="56"/>
      <c r="O565" s="1"/>
      <c r="P565" s="56"/>
      <c r="Q565" s="1">
        <v>0</v>
      </c>
      <c r="R565" s="1"/>
      <c r="S565" s="56"/>
      <c r="T565" s="1"/>
      <c r="U565" s="56"/>
      <c r="V565" s="1"/>
      <c r="W565" s="1"/>
      <c r="X565" s="1"/>
    </row>
    <row r="566" spans="1:25" s="69" customFormat="1" ht="94.5" x14ac:dyDescent="0.2">
      <c r="A566" s="165" t="s">
        <v>586</v>
      </c>
      <c r="B566" s="166"/>
      <c r="C566" s="166"/>
      <c r="D566" s="166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1"/>
      <c r="W566" s="1"/>
      <c r="X566" s="1"/>
    </row>
    <row r="567" spans="1:25" s="12" customFormat="1" ht="15.75" hidden="1" x14ac:dyDescent="0.2">
      <c r="A567" s="24" t="s">
        <v>391</v>
      </c>
      <c r="B567" s="25">
        <v>51</v>
      </c>
      <c r="C567" s="26" t="s">
        <v>26</v>
      </c>
      <c r="D567" s="40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21"/>
      <c r="W567" s="21"/>
      <c r="X567" s="21"/>
    </row>
    <row r="568" spans="1:25" s="69" customFormat="1" hidden="1" x14ac:dyDescent="0.2">
      <c r="A568" s="28" t="s">
        <v>391</v>
      </c>
      <c r="B568" s="29">
        <v>51</v>
      </c>
      <c r="C568" s="30" t="s">
        <v>26</v>
      </c>
      <c r="D568" s="54">
        <v>3811</v>
      </c>
      <c r="E568" s="32" t="s">
        <v>141</v>
      </c>
      <c r="F568" s="32"/>
      <c r="G568" s="1">
        <v>0</v>
      </c>
      <c r="H568" s="56"/>
      <c r="I568" s="1">
        <v>0</v>
      </c>
      <c r="J568" s="56"/>
      <c r="K568" s="1">
        <v>205853.6</v>
      </c>
      <c r="L568" s="33" t="str">
        <f t="shared" si="288"/>
        <v>-</v>
      </c>
      <c r="M568" s="1">
        <v>0</v>
      </c>
      <c r="N568" s="56"/>
      <c r="O568" s="1"/>
      <c r="P568" s="56"/>
      <c r="Q568" s="1">
        <v>0</v>
      </c>
      <c r="R568" s="1"/>
      <c r="S568" s="56"/>
      <c r="T568" s="1"/>
      <c r="U568" s="56"/>
      <c r="V568" s="1"/>
      <c r="W568" s="1"/>
      <c r="X568" s="1"/>
    </row>
    <row r="569" spans="1:25" s="12" customFormat="1" ht="94.5" x14ac:dyDescent="0.2">
      <c r="A569" s="185" t="s">
        <v>495</v>
      </c>
      <c r="B569" s="182"/>
      <c r="C569" s="182"/>
      <c r="D569" s="182"/>
      <c r="E569" s="38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21"/>
      <c r="W569" s="21"/>
      <c r="X569" s="21"/>
    </row>
    <row r="570" spans="1:25" s="12" customFormat="1" ht="15.75" hidden="1" x14ac:dyDescent="0.2">
      <c r="A570" s="24" t="s">
        <v>423</v>
      </c>
      <c r="B570" s="25">
        <v>11</v>
      </c>
      <c r="C570" s="26" t="s">
        <v>26</v>
      </c>
      <c r="D570" s="40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21"/>
      <c r="W570" s="21"/>
      <c r="X570" s="21"/>
    </row>
    <row r="571" spans="1:25" s="69" customFormat="1" hidden="1" x14ac:dyDescent="0.2">
      <c r="A571" s="41" t="s">
        <v>423</v>
      </c>
      <c r="B571" s="42">
        <v>11</v>
      </c>
      <c r="C571" s="43" t="s">
        <v>26</v>
      </c>
      <c r="D571" s="68">
        <v>4126</v>
      </c>
      <c r="E571" s="36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1"/>
      <c r="W571" s="1"/>
      <c r="X571" s="1"/>
    </row>
    <row r="572" spans="1:25" s="23" customFormat="1" ht="15.75" x14ac:dyDescent="0.2">
      <c r="A572" s="170" t="s">
        <v>383</v>
      </c>
      <c r="B572" s="170"/>
      <c r="C572" s="170"/>
      <c r="D572" s="170"/>
      <c r="E572" s="170"/>
      <c r="F572" s="170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21"/>
      <c r="W572" s="21"/>
      <c r="X572" s="21"/>
      <c r="Y572" s="12"/>
    </row>
    <row r="573" spans="1:25" ht="94.5" x14ac:dyDescent="0.2">
      <c r="A573" s="165" t="s">
        <v>496</v>
      </c>
      <c r="B573" s="165"/>
      <c r="C573" s="165"/>
      <c r="D573" s="165"/>
      <c r="E573" s="20" t="s">
        <v>284</v>
      </c>
      <c r="F573" s="49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 x14ac:dyDescent="0.2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21"/>
      <c r="W574" s="21"/>
      <c r="X574" s="21"/>
      <c r="Y574" s="12"/>
    </row>
    <row r="575" spans="1:25" hidden="1" x14ac:dyDescent="0.2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G575" s="1">
        <v>40000</v>
      </c>
      <c r="H575" s="1">
        <v>40000</v>
      </c>
      <c r="I575" s="1">
        <v>40000</v>
      </c>
      <c r="J575" s="1">
        <v>40000</v>
      </c>
      <c r="K575" s="1">
        <v>18768.75</v>
      </c>
      <c r="L575" s="33">
        <f t="shared" si="288"/>
        <v>46.921875</v>
      </c>
      <c r="M575" s="1">
        <v>50000</v>
      </c>
      <c r="N575" s="1">
        <v>50000</v>
      </c>
      <c r="O575" s="1">
        <v>50000</v>
      </c>
      <c r="P575" s="1">
        <f>O575</f>
        <v>50000</v>
      </c>
      <c r="Q575" s="1">
        <v>50000</v>
      </c>
      <c r="R575" s="1">
        <v>50000</v>
      </c>
      <c r="S575" s="1">
        <f>R575</f>
        <v>50000</v>
      </c>
      <c r="T575" s="1">
        <v>50000</v>
      </c>
      <c r="U575" s="1">
        <f>T575</f>
        <v>50000</v>
      </c>
    </row>
    <row r="576" spans="1:25" s="23" customFormat="1" ht="15.75" hidden="1" x14ac:dyDescent="0.2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21">
        <f>SUM(G577:G580)</f>
        <v>410000</v>
      </c>
      <c r="H576" s="21">
        <f t="shared" ref="H576:U576" si="297">SUM(H577:H580)</f>
        <v>410000</v>
      </c>
      <c r="I576" s="21">
        <f t="shared" si="297"/>
        <v>260000</v>
      </c>
      <c r="J576" s="21">
        <f t="shared" si="297"/>
        <v>260000</v>
      </c>
      <c r="K576" s="21">
        <f t="shared" si="297"/>
        <v>6313.3</v>
      </c>
      <c r="L576" s="22">
        <f t="shared" si="288"/>
        <v>2.4281923076923078</v>
      </c>
      <c r="M576" s="21">
        <f t="shared" si="297"/>
        <v>430000</v>
      </c>
      <c r="N576" s="21">
        <f t="shared" si="297"/>
        <v>430000</v>
      </c>
      <c r="O576" s="21">
        <f t="shared" si="297"/>
        <v>430000</v>
      </c>
      <c r="P576" s="21">
        <f t="shared" si="297"/>
        <v>430000</v>
      </c>
      <c r="Q576" s="21">
        <f t="shared" si="297"/>
        <v>510000</v>
      </c>
      <c r="R576" s="21">
        <f t="shared" si="297"/>
        <v>510000</v>
      </c>
      <c r="S576" s="21">
        <f t="shared" si="297"/>
        <v>510000</v>
      </c>
      <c r="T576" s="21">
        <f t="shared" si="297"/>
        <v>530000</v>
      </c>
      <c r="U576" s="21">
        <f t="shared" si="297"/>
        <v>530000</v>
      </c>
      <c r="V576" s="21"/>
      <c r="W576" s="21"/>
      <c r="X576" s="21"/>
      <c r="Y576" s="12"/>
    </row>
    <row r="577" spans="1:25" hidden="1" x14ac:dyDescent="0.2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33">
        <f t="shared" si="288"/>
        <v>2.1888333333333332</v>
      </c>
      <c r="M577" s="1">
        <v>60000</v>
      </c>
      <c r="N577" s="1">
        <v>60000</v>
      </c>
      <c r="O577" s="1">
        <v>50000</v>
      </c>
      <c r="P577" s="1">
        <f>O577</f>
        <v>50000</v>
      </c>
      <c r="Q577" s="1">
        <v>60000</v>
      </c>
      <c r="R577" s="1">
        <v>50000</v>
      </c>
      <c r="S577" s="1">
        <f>R577</f>
        <v>50000</v>
      </c>
      <c r="T577" s="1">
        <v>50000</v>
      </c>
      <c r="U577" s="1">
        <f>T577</f>
        <v>50000</v>
      </c>
    </row>
    <row r="578" spans="1:25" s="23" customFormat="1" ht="15.75" hidden="1" x14ac:dyDescent="0.2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1">
        <v>50000</v>
      </c>
      <c r="H578" s="1">
        <v>50000</v>
      </c>
      <c r="I578" s="1">
        <v>50000</v>
      </c>
      <c r="J578" s="1">
        <v>50000</v>
      </c>
      <c r="K578" s="1">
        <v>0</v>
      </c>
      <c r="L578" s="33">
        <f t="shared" si="288"/>
        <v>0</v>
      </c>
      <c r="M578" s="1">
        <v>70000</v>
      </c>
      <c r="N578" s="1">
        <v>70000</v>
      </c>
      <c r="O578" s="1">
        <v>70000</v>
      </c>
      <c r="P578" s="1">
        <f>O578</f>
        <v>70000</v>
      </c>
      <c r="Q578" s="1">
        <v>70000</v>
      </c>
      <c r="R578" s="1">
        <v>70000</v>
      </c>
      <c r="S578" s="1">
        <f>R578</f>
        <v>70000</v>
      </c>
      <c r="T578" s="1">
        <v>70000</v>
      </c>
      <c r="U578" s="1">
        <f>T578</f>
        <v>70000</v>
      </c>
      <c r="V578" s="21"/>
      <c r="W578" s="21"/>
      <c r="X578" s="21"/>
      <c r="Y578" s="12"/>
    </row>
    <row r="579" spans="1:25" s="23" customFormat="1" ht="15.75" hidden="1" x14ac:dyDescent="0.2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1"/>
      <c r="H579" s="1"/>
      <c r="I579" s="1"/>
      <c r="J579" s="1"/>
      <c r="K579" s="1"/>
      <c r="L579" s="33"/>
      <c r="M579" s="1"/>
      <c r="N579" s="1"/>
      <c r="O579" s="1">
        <v>10000</v>
      </c>
      <c r="P579" s="1">
        <f>O579</f>
        <v>10000</v>
      </c>
      <c r="Q579" s="1"/>
      <c r="R579" s="1">
        <v>10000</v>
      </c>
      <c r="S579" s="1">
        <f>R579</f>
        <v>10000</v>
      </c>
      <c r="T579" s="1">
        <v>10000</v>
      </c>
      <c r="U579" s="1">
        <f>T579</f>
        <v>10000</v>
      </c>
      <c r="V579" s="21"/>
      <c r="W579" s="21"/>
      <c r="X579" s="21"/>
      <c r="Y579" s="12"/>
    </row>
    <row r="580" spans="1:25" hidden="1" x14ac:dyDescent="0.2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G580" s="1">
        <v>300000</v>
      </c>
      <c r="H580" s="1">
        <v>300000</v>
      </c>
      <c r="I580" s="1">
        <v>150000</v>
      </c>
      <c r="J580" s="1">
        <v>150000</v>
      </c>
      <c r="K580" s="1">
        <v>5000</v>
      </c>
      <c r="L580" s="33">
        <f t="shared" si="288"/>
        <v>3.3333333333333335</v>
      </c>
      <c r="M580" s="1">
        <v>300000</v>
      </c>
      <c r="N580" s="1">
        <v>300000</v>
      </c>
      <c r="O580" s="1">
        <v>300000</v>
      </c>
      <c r="P580" s="1">
        <f>O580</f>
        <v>300000</v>
      </c>
      <c r="Q580" s="1">
        <v>380000</v>
      </c>
      <c r="R580" s="1">
        <v>380000</v>
      </c>
      <c r="S580" s="1">
        <f>R580</f>
        <v>380000</v>
      </c>
      <c r="T580" s="1">
        <v>400000</v>
      </c>
      <c r="U580" s="1">
        <f>T580</f>
        <v>400000</v>
      </c>
    </row>
    <row r="581" spans="1:25" s="23" customFormat="1" ht="15.75" hidden="1" x14ac:dyDescent="0.2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21">
        <f>SUM(G582)</f>
        <v>100000</v>
      </c>
      <c r="H581" s="21">
        <f t="shared" ref="H581:U581" si="298">SUM(H582)</f>
        <v>100000</v>
      </c>
      <c r="I581" s="21">
        <f t="shared" si="298"/>
        <v>250000</v>
      </c>
      <c r="J581" s="21">
        <f t="shared" si="298"/>
        <v>250000</v>
      </c>
      <c r="K581" s="21">
        <f t="shared" si="298"/>
        <v>85916.66</v>
      </c>
      <c r="L581" s="22">
        <f t="shared" si="288"/>
        <v>34.366664</v>
      </c>
      <c r="M581" s="21">
        <f t="shared" si="298"/>
        <v>150000</v>
      </c>
      <c r="N581" s="21">
        <f t="shared" si="298"/>
        <v>150000</v>
      </c>
      <c r="O581" s="21">
        <f t="shared" si="298"/>
        <v>150000</v>
      </c>
      <c r="P581" s="21">
        <f t="shared" si="298"/>
        <v>150000</v>
      </c>
      <c r="Q581" s="21">
        <f t="shared" si="298"/>
        <v>150000</v>
      </c>
      <c r="R581" s="21">
        <f t="shared" si="298"/>
        <v>150000</v>
      </c>
      <c r="S581" s="21">
        <f t="shared" si="298"/>
        <v>150000</v>
      </c>
      <c r="T581" s="21">
        <f t="shared" si="298"/>
        <v>200000</v>
      </c>
      <c r="U581" s="21">
        <f t="shared" si="298"/>
        <v>200000</v>
      </c>
      <c r="V581" s="21"/>
      <c r="W581" s="21"/>
      <c r="X581" s="21"/>
      <c r="Y581" s="12"/>
    </row>
    <row r="582" spans="1:25" hidden="1" x14ac:dyDescent="0.2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G582" s="1">
        <v>100000</v>
      </c>
      <c r="H582" s="1">
        <v>100000</v>
      </c>
      <c r="I582" s="1">
        <v>250000</v>
      </c>
      <c r="J582" s="1">
        <v>250000</v>
      </c>
      <c r="K582" s="1">
        <v>85916.66</v>
      </c>
      <c r="L582" s="33">
        <f t="shared" si="288"/>
        <v>34.366664</v>
      </c>
      <c r="M582" s="1">
        <v>150000</v>
      </c>
      <c r="N582" s="1">
        <v>150000</v>
      </c>
      <c r="O582" s="1">
        <v>150000</v>
      </c>
      <c r="P582" s="1">
        <f>O582</f>
        <v>150000</v>
      </c>
      <c r="Q582" s="1">
        <v>150000</v>
      </c>
      <c r="R582" s="1">
        <v>150000</v>
      </c>
      <c r="S582" s="1">
        <f>R582</f>
        <v>150000</v>
      </c>
      <c r="T582" s="1">
        <v>200000</v>
      </c>
      <c r="U582" s="1">
        <f>T582</f>
        <v>200000</v>
      </c>
    </row>
    <row r="583" spans="1:25" ht="94.5" x14ac:dyDescent="0.2">
      <c r="A583" s="165" t="s">
        <v>561</v>
      </c>
      <c r="B583" s="165"/>
      <c r="C583" s="165"/>
      <c r="D583" s="165"/>
      <c r="E583" s="20" t="s">
        <v>285</v>
      </c>
      <c r="F583" s="49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23" customFormat="1" ht="15.75" hidden="1" x14ac:dyDescent="0.2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2"/>
    </row>
    <row r="585" spans="1:25" s="23" customFormat="1" ht="15.75" hidden="1" x14ac:dyDescent="0.2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2"/>
    </row>
    <row r="586" spans="1:25" s="23" customFormat="1" ht="15.75" hidden="1" x14ac:dyDescent="0.2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2"/>
    </row>
    <row r="587" spans="1:25" s="23" customFormat="1" ht="15.75" hidden="1" x14ac:dyDescent="0.2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2"/>
    </row>
    <row r="588" spans="1:25" s="23" customFormat="1" ht="15.75" hidden="1" x14ac:dyDescent="0.2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2"/>
    </row>
    <row r="589" spans="1:25" hidden="1" x14ac:dyDescent="0.2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G589" s="1">
        <v>750000</v>
      </c>
      <c r="H589" s="56"/>
      <c r="I589" s="1">
        <v>1735000</v>
      </c>
      <c r="J589" s="56"/>
      <c r="K589" s="1">
        <v>1254103.6499999999</v>
      </c>
      <c r="L589" s="33">
        <f t="shared" si="288"/>
        <v>72.282631123919302</v>
      </c>
      <c r="M589" s="1">
        <v>0</v>
      </c>
      <c r="N589" s="56"/>
      <c r="O589" s="1"/>
      <c r="P589" s="56"/>
      <c r="Q589" s="1">
        <v>0</v>
      </c>
      <c r="R589" s="1"/>
      <c r="S589" s="56"/>
      <c r="T589" s="1"/>
      <c r="U589" s="56"/>
    </row>
    <row r="590" spans="1:25" s="23" customFormat="1" ht="15.75" hidden="1" x14ac:dyDescent="0.2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2"/>
    </row>
    <row r="591" spans="1:25" hidden="1" x14ac:dyDescent="0.2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G591" s="1">
        <v>0</v>
      </c>
      <c r="H591" s="56"/>
      <c r="I591" s="1">
        <v>360000</v>
      </c>
      <c r="J591" s="56"/>
      <c r="K591" s="1">
        <v>355403.31</v>
      </c>
      <c r="L591" s="33">
        <f t="shared" si="288"/>
        <v>98.723141666666663</v>
      </c>
      <c r="M591" s="1">
        <v>0</v>
      </c>
      <c r="N591" s="56"/>
      <c r="O591" s="1"/>
      <c r="P591" s="56"/>
      <c r="Q591" s="1">
        <v>0</v>
      </c>
      <c r="R591" s="1"/>
      <c r="S591" s="56"/>
      <c r="T591" s="1"/>
      <c r="U591" s="56"/>
    </row>
    <row r="592" spans="1:25" s="70" customFormat="1" ht="15.75" x14ac:dyDescent="0.2">
      <c r="A592" s="184" t="s">
        <v>87</v>
      </c>
      <c r="B592" s="184"/>
      <c r="C592" s="184"/>
      <c r="D592" s="184"/>
      <c r="E592" s="184"/>
      <c r="F592" s="184"/>
      <c r="G592" s="45">
        <f>SUM(G593)</f>
        <v>3572165476</v>
      </c>
      <c r="H592" s="45">
        <f>SUM(H593)</f>
        <v>3302165613</v>
      </c>
      <c r="I592" s="45">
        <f>SUM(I593)</f>
        <v>3582423222</v>
      </c>
      <c r="J592" s="45">
        <f>SUM(J593)</f>
        <v>3313768359</v>
      </c>
      <c r="K592" s="45">
        <f>SUM(K593)</f>
        <v>2817203667.3600001</v>
      </c>
      <c r="L592" s="46">
        <f t="shared" si="288"/>
        <v>78.63961047537002</v>
      </c>
      <c r="M592" s="45">
        <f t="shared" ref="M592:U592" si="304">SUM(M593)</f>
        <v>3933537372</v>
      </c>
      <c r="N592" s="45">
        <f t="shared" si="304"/>
        <v>3332369541</v>
      </c>
      <c r="O592" s="45">
        <f t="shared" si="304"/>
        <v>3693596995.3699999</v>
      </c>
      <c r="P592" s="45">
        <f t="shared" si="304"/>
        <v>3343680325.52</v>
      </c>
      <c r="Q592" s="45">
        <f t="shared" si="304"/>
        <v>8037843129</v>
      </c>
      <c r="R592" s="45">
        <f t="shared" si="304"/>
        <v>4325385460.6700001</v>
      </c>
      <c r="S592" s="45">
        <f t="shared" si="304"/>
        <v>3295624435.6700001</v>
      </c>
      <c r="T592" s="45">
        <f t="shared" si="304"/>
        <v>4816407478</v>
      </c>
      <c r="U592" s="45">
        <f t="shared" si="304"/>
        <v>3578381690</v>
      </c>
      <c r="V592" s="100"/>
      <c r="W592" s="100"/>
      <c r="X592" s="100"/>
      <c r="Y592" s="15"/>
    </row>
    <row r="593" spans="1:25" ht="15.75" x14ac:dyDescent="0.2">
      <c r="A593" s="170" t="s">
        <v>435</v>
      </c>
      <c r="B593" s="170"/>
      <c r="C593" s="170"/>
      <c r="D593" s="170"/>
      <c r="E593" s="170"/>
      <c r="F593" s="170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48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</row>
    <row r="594" spans="1:25" ht="110.25" x14ac:dyDescent="0.2">
      <c r="A594" s="183" t="s">
        <v>442</v>
      </c>
      <c r="B594" s="183"/>
      <c r="C594" s="183"/>
      <c r="D594" s="183"/>
      <c r="E594" s="49" t="s">
        <v>443</v>
      </c>
      <c r="F594" s="49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</row>
    <row r="595" spans="1:25" ht="15.75" x14ac:dyDescent="0.2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</row>
    <row r="596" spans="1:25" ht="15.75" hidden="1" x14ac:dyDescent="0.2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1:25" ht="15.75" hidden="1" x14ac:dyDescent="0.2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1:25" ht="15.75" hidden="1" x14ac:dyDescent="0.2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1:25" ht="15.75" hidden="1" x14ac:dyDescent="0.2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1:25" ht="15.75" hidden="1" x14ac:dyDescent="0.2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1:25" ht="15.75" hidden="1" x14ac:dyDescent="0.2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1:25" ht="15.75" hidden="1" x14ac:dyDescent="0.2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1:25" ht="15.75" hidden="1" x14ac:dyDescent="0.2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1:25" ht="110.25" x14ac:dyDescent="0.2">
      <c r="A604" s="165" t="s">
        <v>497</v>
      </c>
      <c r="B604" s="165"/>
      <c r="C604" s="165"/>
      <c r="D604" s="165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</row>
    <row r="605" spans="1:25" s="23" customFormat="1" ht="15.75" hidden="1" x14ac:dyDescent="0.2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2"/>
    </row>
    <row r="606" spans="1:25" hidden="1" x14ac:dyDescent="0.2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</row>
    <row r="607" spans="1:25" s="23" customFormat="1" ht="15.75" hidden="1" x14ac:dyDescent="0.2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2"/>
    </row>
    <row r="608" spans="1:25" ht="30" hidden="1" customHeight="1" x14ac:dyDescent="0.2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</row>
    <row r="609" spans="1:25" s="23" customFormat="1" ht="15.75" hidden="1" x14ac:dyDescent="0.2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2"/>
    </row>
    <row r="610" spans="1:25" ht="33.75" hidden="1" customHeight="1" x14ac:dyDescent="0.2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G610" s="1">
        <v>6885000</v>
      </c>
      <c r="H610" s="56"/>
      <c r="I610" s="1">
        <v>6885000</v>
      </c>
      <c r="J610" s="56"/>
      <c r="K610" s="1">
        <v>6132824.5899999999</v>
      </c>
      <c r="L610" s="33">
        <f t="shared" si="288"/>
        <v>89.075157443718226</v>
      </c>
      <c r="M610" s="1">
        <v>4590000</v>
      </c>
      <c r="N610" s="56"/>
      <c r="O610" s="1">
        <v>0</v>
      </c>
      <c r="P610" s="56"/>
      <c r="Q610" s="1">
        <v>0</v>
      </c>
      <c r="R610" s="1"/>
      <c r="S610" s="56"/>
      <c r="T610" s="1">
        <v>0</v>
      </c>
      <c r="U610" s="56"/>
    </row>
    <row r="611" spans="1:25" s="23" customFormat="1" ht="15.75" hidden="1" x14ac:dyDescent="0.2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2"/>
    </row>
    <row r="612" spans="1:25" hidden="1" x14ac:dyDescent="0.2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J612" s="56"/>
      <c r="L612" s="33" t="str">
        <f t="shared" si="288"/>
        <v>-</v>
      </c>
      <c r="M612" s="1"/>
      <c r="N612" s="1"/>
      <c r="O612" s="1"/>
      <c r="P612" s="56"/>
      <c r="Q612" s="1"/>
      <c r="R612" s="1"/>
      <c r="S612" s="56"/>
      <c r="T612" s="1"/>
      <c r="U612" s="56"/>
    </row>
    <row r="613" spans="1:25" ht="110.25" x14ac:dyDescent="0.2">
      <c r="A613" s="165" t="s">
        <v>498</v>
      </c>
      <c r="B613" s="165"/>
      <c r="C613" s="165"/>
      <c r="D613" s="165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</row>
    <row r="614" spans="1:25" s="23" customFormat="1" ht="15.75" hidden="1" x14ac:dyDescent="0.2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2"/>
    </row>
    <row r="615" spans="1:25" hidden="1" x14ac:dyDescent="0.2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</row>
    <row r="616" spans="1:25" s="23" customFormat="1" ht="15.75" hidden="1" x14ac:dyDescent="0.2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2"/>
    </row>
    <row r="617" spans="1:25" ht="30.75" hidden="1" customHeight="1" x14ac:dyDescent="0.2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</row>
    <row r="618" spans="1:25" s="23" customFormat="1" ht="15.75" hidden="1" x14ac:dyDescent="0.2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2"/>
    </row>
    <row r="619" spans="1:25" ht="33" hidden="1" customHeight="1" x14ac:dyDescent="0.2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G619" s="1">
        <v>3660000</v>
      </c>
      <c r="H619" s="56"/>
      <c r="I619" s="1">
        <v>3660000</v>
      </c>
      <c r="J619" s="56"/>
      <c r="K619" s="1">
        <v>0</v>
      </c>
      <c r="L619" s="33">
        <f t="shared" si="288"/>
        <v>0</v>
      </c>
      <c r="M619" s="1">
        <v>0</v>
      </c>
      <c r="N619" s="56"/>
      <c r="O619" s="1"/>
      <c r="P619" s="56"/>
      <c r="Q619" s="1">
        <v>0</v>
      </c>
      <c r="R619" s="1">
        <v>0</v>
      </c>
      <c r="S619" s="56"/>
      <c r="T619" s="1">
        <v>0</v>
      </c>
      <c r="U619" s="56"/>
    </row>
    <row r="620" spans="1:25" s="23" customFormat="1" ht="15.75" hidden="1" x14ac:dyDescent="0.2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2"/>
    </row>
    <row r="621" spans="1:25" hidden="1" x14ac:dyDescent="0.2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J621" s="56"/>
      <c r="L621" s="33" t="str">
        <f t="shared" si="288"/>
        <v>-</v>
      </c>
      <c r="M621" s="1"/>
      <c r="N621" s="1"/>
      <c r="O621" s="1"/>
      <c r="P621" s="56"/>
      <c r="Q621" s="1"/>
      <c r="R621" s="1"/>
      <c r="S621" s="56"/>
      <c r="T621" s="1"/>
      <c r="U621" s="56"/>
    </row>
    <row r="622" spans="1:25" ht="110.25" x14ac:dyDescent="0.2">
      <c r="A622" s="165" t="s">
        <v>499</v>
      </c>
      <c r="B622" s="165"/>
      <c r="C622" s="165"/>
      <c r="D622" s="165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</row>
    <row r="623" spans="1:25" s="23" customFormat="1" ht="15.75" hidden="1" x14ac:dyDescent="0.2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2"/>
    </row>
    <row r="624" spans="1:25" hidden="1" x14ac:dyDescent="0.2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</row>
    <row r="625" spans="1:25" s="23" customFormat="1" ht="15.75" hidden="1" x14ac:dyDescent="0.2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2"/>
    </row>
    <row r="626" spans="1:25" ht="30.75" hidden="1" customHeight="1" x14ac:dyDescent="0.2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</row>
    <row r="627" spans="1:25" s="23" customFormat="1" ht="15.75" hidden="1" x14ac:dyDescent="0.2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2"/>
    </row>
    <row r="628" spans="1:25" ht="34.5" hidden="1" customHeight="1" x14ac:dyDescent="0.2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G628" s="1">
        <v>1275000</v>
      </c>
      <c r="H628" s="56"/>
      <c r="I628" s="1">
        <v>1275000</v>
      </c>
      <c r="J628" s="56"/>
      <c r="K628" s="1">
        <v>676762.83</v>
      </c>
      <c r="L628" s="33">
        <f t="shared" si="288"/>
        <v>53.079437647058825</v>
      </c>
      <c r="M628" s="1">
        <v>0</v>
      </c>
      <c r="N628" s="56"/>
      <c r="O628" s="1"/>
      <c r="P628" s="56"/>
      <c r="Q628" s="1">
        <v>0</v>
      </c>
      <c r="R628" s="1">
        <v>0</v>
      </c>
      <c r="S628" s="56"/>
      <c r="T628" s="1">
        <v>0</v>
      </c>
      <c r="U628" s="56"/>
    </row>
    <row r="629" spans="1:25" s="23" customFormat="1" ht="15.75" hidden="1" x14ac:dyDescent="0.2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2"/>
    </row>
    <row r="630" spans="1:25" hidden="1" x14ac:dyDescent="0.2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J630" s="56"/>
      <c r="L630" s="33" t="str">
        <f t="shared" si="288"/>
        <v>-</v>
      </c>
      <c r="M630" s="1"/>
      <c r="N630" s="1"/>
      <c r="O630" s="1"/>
      <c r="P630" s="56"/>
      <c r="Q630" s="1"/>
      <c r="R630" s="1"/>
      <c r="S630" s="56"/>
      <c r="T630" s="1"/>
      <c r="U630" s="56"/>
    </row>
    <row r="631" spans="1:25" ht="110.25" x14ac:dyDescent="0.2">
      <c r="A631" s="165" t="s">
        <v>500</v>
      </c>
      <c r="B631" s="165"/>
      <c r="C631" s="165"/>
      <c r="D631" s="165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</row>
    <row r="632" spans="1:25" s="23" customFormat="1" ht="15.75" hidden="1" x14ac:dyDescent="0.2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2"/>
    </row>
    <row r="633" spans="1:25" ht="15.75" hidden="1" x14ac:dyDescent="0.2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</row>
    <row r="634" spans="1:25" s="23" customFormat="1" ht="15.75" hidden="1" x14ac:dyDescent="0.2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2"/>
    </row>
    <row r="635" spans="1:25" ht="31.5" hidden="1" customHeight="1" x14ac:dyDescent="0.2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</row>
    <row r="636" spans="1:25" s="23" customFormat="1" ht="15.75" hidden="1" x14ac:dyDescent="0.2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2"/>
    </row>
    <row r="637" spans="1:25" ht="32.25" hidden="1" customHeight="1" x14ac:dyDescent="0.2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G637" s="1">
        <v>4972500</v>
      </c>
      <c r="H637" s="56"/>
      <c r="I637" s="1">
        <v>4972500</v>
      </c>
      <c r="J637" s="56"/>
      <c r="K637" s="1">
        <v>0</v>
      </c>
      <c r="L637" s="33">
        <f t="shared" si="288"/>
        <v>0</v>
      </c>
      <c r="M637" s="1">
        <v>3315000</v>
      </c>
      <c r="N637" s="56"/>
      <c r="O637" s="1">
        <v>0</v>
      </c>
      <c r="P637" s="56"/>
      <c r="Q637" s="1">
        <v>0</v>
      </c>
      <c r="R637" s="1"/>
      <c r="S637" s="56"/>
      <c r="T637" s="1">
        <v>0</v>
      </c>
      <c r="U637" s="56"/>
    </row>
    <row r="638" spans="1:25" s="23" customFormat="1" ht="15.75" hidden="1" x14ac:dyDescent="0.2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2"/>
    </row>
    <row r="639" spans="1:25" hidden="1" x14ac:dyDescent="0.2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J639" s="56"/>
      <c r="L639" s="33" t="str">
        <f t="shared" si="288"/>
        <v>-</v>
      </c>
      <c r="M639" s="1"/>
      <c r="N639" s="1"/>
      <c r="O639" s="1"/>
      <c r="P639" s="56"/>
      <c r="Q639" s="1"/>
      <c r="R639" s="1"/>
      <c r="S639" s="56"/>
      <c r="T639" s="1"/>
      <c r="U639" s="56"/>
    </row>
    <row r="640" spans="1:25" ht="110.25" x14ac:dyDescent="0.2">
      <c r="A640" s="165" t="s">
        <v>501</v>
      </c>
      <c r="B640" s="165"/>
      <c r="C640" s="165"/>
      <c r="D640" s="165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23" customFormat="1" ht="15.75" hidden="1" x14ac:dyDescent="0.2">
      <c r="A641" s="24" t="s">
        <v>156</v>
      </c>
      <c r="B641" s="25">
        <v>11</v>
      </c>
      <c r="C641" s="50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2"/>
    </row>
    <row r="642" spans="1:25" ht="45" hidden="1" x14ac:dyDescent="0.2">
      <c r="A642" s="28" t="s">
        <v>156</v>
      </c>
      <c r="B642" s="29">
        <v>11</v>
      </c>
      <c r="C642" s="51" t="s">
        <v>25</v>
      </c>
      <c r="D642" s="31">
        <v>3861</v>
      </c>
      <c r="E642" s="32" t="s">
        <v>282</v>
      </c>
      <c r="G642" s="52">
        <v>4950000</v>
      </c>
      <c r="H642" s="52">
        <v>4950000</v>
      </c>
      <c r="I642" s="52">
        <v>4950000</v>
      </c>
      <c r="J642" s="52">
        <v>4950000</v>
      </c>
      <c r="K642" s="52">
        <v>0</v>
      </c>
      <c r="L642" s="33">
        <f t="shared" si="328"/>
        <v>0</v>
      </c>
      <c r="M642" s="52">
        <v>3075000</v>
      </c>
      <c r="N642" s="52">
        <v>3075000</v>
      </c>
      <c r="O642" s="52">
        <v>0</v>
      </c>
      <c r="P642" s="52">
        <f>O642</f>
        <v>0</v>
      </c>
      <c r="Q642" s="52">
        <v>0</v>
      </c>
      <c r="R642" s="52">
        <v>0</v>
      </c>
      <c r="S642" s="52">
        <f>R642</f>
        <v>0</v>
      </c>
      <c r="T642" s="52">
        <v>0</v>
      </c>
      <c r="U642" s="52">
        <f>T642</f>
        <v>0</v>
      </c>
    </row>
    <row r="643" spans="1:25" s="23" customFormat="1" ht="15.75" hidden="1" x14ac:dyDescent="0.2">
      <c r="A643" s="24" t="s">
        <v>156</v>
      </c>
      <c r="B643" s="25">
        <v>12</v>
      </c>
      <c r="C643" s="50" t="s">
        <v>25</v>
      </c>
      <c r="D643" s="27">
        <v>386</v>
      </c>
      <c r="E643" s="20"/>
      <c r="F643" s="20"/>
      <c r="G643" s="53">
        <f>SUM(G644)</f>
        <v>1552500</v>
      </c>
      <c r="H643" s="53">
        <f t="shared" ref="H643:U643" si="330">SUM(H644)</f>
        <v>1552500</v>
      </c>
      <c r="I643" s="53">
        <f t="shared" si="330"/>
        <v>1552500</v>
      </c>
      <c r="J643" s="53">
        <f t="shared" si="330"/>
        <v>1552500</v>
      </c>
      <c r="K643" s="53">
        <f t="shared" si="330"/>
        <v>1545675.17</v>
      </c>
      <c r="L643" s="22">
        <f t="shared" si="328"/>
        <v>99.560397423510466</v>
      </c>
      <c r="M643" s="53">
        <f t="shared" si="330"/>
        <v>1035000</v>
      </c>
      <c r="N643" s="53">
        <f t="shared" si="330"/>
        <v>1035000</v>
      </c>
      <c r="O643" s="53">
        <f t="shared" si="330"/>
        <v>0</v>
      </c>
      <c r="P643" s="53">
        <f t="shared" si="330"/>
        <v>0</v>
      </c>
      <c r="Q643" s="53">
        <f t="shared" si="330"/>
        <v>0</v>
      </c>
      <c r="R643" s="53">
        <f t="shared" si="330"/>
        <v>0</v>
      </c>
      <c r="S643" s="53">
        <f t="shared" si="330"/>
        <v>0</v>
      </c>
      <c r="T643" s="53">
        <f t="shared" si="330"/>
        <v>0</v>
      </c>
      <c r="U643" s="53">
        <f t="shared" si="330"/>
        <v>0</v>
      </c>
      <c r="V643" s="21"/>
      <c r="W643" s="21"/>
      <c r="X643" s="21"/>
      <c r="Y643" s="12"/>
    </row>
    <row r="644" spans="1:25" ht="45" hidden="1" x14ac:dyDescent="0.2">
      <c r="A644" s="28" t="s">
        <v>156</v>
      </c>
      <c r="B644" s="29">
        <v>12</v>
      </c>
      <c r="C644" s="51" t="s">
        <v>25</v>
      </c>
      <c r="D644" s="31">
        <v>3861</v>
      </c>
      <c r="E644" s="32" t="s">
        <v>282</v>
      </c>
      <c r="G644" s="52">
        <v>1552500</v>
      </c>
      <c r="H644" s="52">
        <v>1552500</v>
      </c>
      <c r="I644" s="52">
        <v>1552500</v>
      </c>
      <c r="J644" s="52">
        <v>1552500</v>
      </c>
      <c r="K644" s="52">
        <v>1545675.17</v>
      </c>
      <c r="L644" s="33">
        <f t="shared" si="328"/>
        <v>99.560397423510466</v>
      </c>
      <c r="M644" s="52">
        <v>1035000</v>
      </c>
      <c r="N644" s="52">
        <v>1035000</v>
      </c>
      <c r="O644" s="52">
        <v>0</v>
      </c>
      <c r="P644" s="52">
        <f>O644</f>
        <v>0</v>
      </c>
      <c r="Q644" s="52">
        <v>0</v>
      </c>
      <c r="R644" s="52"/>
      <c r="S644" s="52">
        <f>R644</f>
        <v>0</v>
      </c>
      <c r="T644" s="52">
        <v>0</v>
      </c>
      <c r="U644" s="52">
        <f>T644</f>
        <v>0</v>
      </c>
    </row>
    <row r="645" spans="1:25" s="23" customFormat="1" ht="15.75" hidden="1" x14ac:dyDescent="0.2">
      <c r="A645" s="24" t="s">
        <v>156</v>
      </c>
      <c r="B645" s="25">
        <v>51</v>
      </c>
      <c r="C645" s="50" t="s">
        <v>25</v>
      </c>
      <c r="D645" s="27">
        <v>386</v>
      </c>
      <c r="E645" s="20"/>
      <c r="F645" s="20"/>
      <c r="G645" s="53">
        <f>SUM(G646)</f>
        <v>8797500</v>
      </c>
      <c r="H645" s="53">
        <f t="shared" ref="H645:U645" si="331">SUM(H646)</f>
        <v>0</v>
      </c>
      <c r="I645" s="53">
        <f t="shared" si="331"/>
        <v>8797500</v>
      </c>
      <c r="J645" s="53">
        <f t="shared" si="331"/>
        <v>0</v>
      </c>
      <c r="K645" s="53">
        <f t="shared" si="331"/>
        <v>8758825.9900000002</v>
      </c>
      <c r="L645" s="22">
        <f t="shared" si="328"/>
        <v>99.560397726626888</v>
      </c>
      <c r="M645" s="53">
        <f t="shared" si="331"/>
        <v>5865000</v>
      </c>
      <c r="N645" s="53">
        <f t="shared" si="331"/>
        <v>0</v>
      </c>
      <c r="O645" s="53">
        <f t="shared" si="331"/>
        <v>0</v>
      </c>
      <c r="P645" s="53">
        <f t="shared" si="331"/>
        <v>0</v>
      </c>
      <c r="Q645" s="53">
        <f t="shared" si="331"/>
        <v>0</v>
      </c>
      <c r="R645" s="53">
        <f t="shared" si="331"/>
        <v>0</v>
      </c>
      <c r="S645" s="53">
        <f t="shared" si="331"/>
        <v>0</v>
      </c>
      <c r="T645" s="53">
        <f t="shared" si="331"/>
        <v>0</v>
      </c>
      <c r="U645" s="53">
        <f t="shared" si="331"/>
        <v>0</v>
      </c>
      <c r="V645" s="21"/>
      <c r="W645" s="21"/>
      <c r="X645" s="21"/>
      <c r="Y645" s="12"/>
    </row>
    <row r="646" spans="1:25" ht="45" hidden="1" x14ac:dyDescent="0.2">
      <c r="A646" s="28" t="s">
        <v>156</v>
      </c>
      <c r="B646" s="29">
        <v>51</v>
      </c>
      <c r="C646" s="51" t="s">
        <v>25</v>
      </c>
      <c r="D646" s="31">
        <v>3861</v>
      </c>
      <c r="E646" s="32" t="s">
        <v>282</v>
      </c>
      <c r="G646" s="52">
        <v>8797500</v>
      </c>
      <c r="H646" s="71"/>
      <c r="I646" s="52">
        <v>8797500</v>
      </c>
      <c r="J646" s="56"/>
      <c r="K646" s="52">
        <v>8758825.9900000002</v>
      </c>
      <c r="L646" s="33">
        <f t="shared" si="328"/>
        <v>99.560397726626888</v>
      </c>
      <c r="M646" s="52">
        <v>5865000</v>
      </c>
      <c r="N646" s="71"/>
      <c r="O646" s="52">
        <v>0</v>
      </c>
      <c r="P646" s="56"/>
      <c r="Q646" s="52">
        <v>0</v>
      </c>
      <c r="R646" s="52"/>
      <c r="S646" s="56"/>
      <c r="T646" s="52">
        <v>0</v>
      </c>
      <c r="U646" s="56"/>
    </row>
    <row r="647" spans="1:25" s="23" customFormat="1" ht="15.75" hidden="1" x14ac:dyDescent="0.2">
      <c r="A647" s="24" t="s">
        <v>156</v>
      </c>
      <c r="B647" s="25">
        <v>563</v>
      </c>
      <c r="C647" s="50" t="s">
        <v>25</v>
      </c>
      <c r="D647" s="27">
        <v>386</v>
      </c>
      <c r="E647" s="20"/>
      <c r="F647" s="20"/>
      <c r="G647" s="53"/>
      <c r="H647" s="53"/>
      <c r="I647" s="53">
        <f>I648</f>
        <v>0</v>
      </c>
      <c r="J647" s="53">
        <f t="shared" ref="J647:U647" si="332">J648</f>
        <v>0</v>
      </c>
      <c r="K647" s="53">
        <f t="shared" si="332"/>
        <v>0</v>
      </c>
      <c r="L647" s="22" t="str">
        <f t="shared" si="328"/>
        <v>-</v>
      </c>
      <c r="M647" s="53">
        <f t="shared" si="332"/>
        <v>0</v>
      </c>
      <c r="N647" s="53">
        <f t="shared" si="332"/>
        <v>0</v>
      </c>
      <c r="O647" s="53">
        <f t="shared" si="332"/>
        <v>0</v>
      </c>
      <c r="P647" s="53">
        <f t="shared" si="332"/>
        <v>0</v>
      </c>
      <c r="Q647" s="53">
        <f t="shared" si="332"/>
        <v>0</v>
      </c>
      <c r="R647" s="53">
        <f t="shared" si="332"/>
        <v>0</v>
      </c>
      <c r="S647" s="53">
        <f t="shared" si="332"/>
        <v>0</v>
      </c>
      <c r="T647" s="53">
        <f t="shared" si="332"/>
        <v>0</v>
      </c>
      <c r="U647" s="53">
        <f t="shared" si="332"/>
        <v>0</v>
      </c>
      <c r="V647" s="21"/>
      <c r="W647" s="21"/>
      <c r="X647" s="21"/>
      <c r="Y647" s="12"/>
    </row>
    <row r="648" spans="1:25" ht="45" hidden="1" x14ac:dyDescent="0.2">
      <c r="A648" s="28" t="s">
        <v>156</v>
      </c>
      <c r="B648" s="29">
        <v>563</v>
      </c>
      <c r="C648" s="51" t="s">
        <v>25</v>
      </c>
      <c r="D648" s="31">
        <v>3861</v>
      </c>
      <c r="E648" s="32" t="s">
        <v>282</v>
      </c>
      <c r="G648" s="52"/>
      <c r="H648" s="52"/>
      <c r="I648" s="52"/>
      <c r="J648" s="56"/>
      <c r="K648" s="52"/>
      <c r="L648" s="33" t="str">
        <f t="shared" si="328"/>
        <v>-</v>
      </c>
      <c r="M648" s="52"/>
      <c r="N648" s="52"/>
      <c r="O648" s="52"/>
      <c r="P648" s="56"/>
      <c r="Q648" s="52"/>
      <c r="R648" s="52"/>
      <c r="S648" s="56"/>
      <c r="T648" s="52"/>
      <c r="U648" s="56"/>
    </row>
    <row r="649" spans="1:25" s="23" customFormat="1" ht="110.25" x14ac:dyDescent="0.2">
      <c r="A649" s="165" t="s">
        <v>502</v>
      </c>
      <c r="B649" s="165"/>
      <c r="C649" s="165"/>
      <c r="D649" s="165"/>
      <c r="E649" s="20" t="s">
        <v>374</v>
      </c>
      <c r="F649" s="20" t="s">
        <v>249</v>
      </c>
      <c r="G649" s="53">
        <f>G650+G652+G654+G656</f>
        <v>8400000</v>
      </c>
      <c r="H649" s="53">
        <f>H650+H652+H654+H656</f>
        <v>1260000</v>
      </c>
      <c r="I649" s="53">
        <f>I650+I652+I654+I656+I658+I660</f>
        <v>8400000</v>
      </c>
      <c r="J649" s="53">
        <f t="shared" ref="J649:U649" si="333">J650+J652+J654+J656+J658+J660</f>
        <v>1260000</v>
      </c>
      <c r="K649" s="53">
        <f t="shared" si="333"/>
        <v>0</v>
      </c>
      <c r="L649" s="22">
        <f t="shared" si="328"/>
        <v>0</v>
      </c>
      <c r="M649" s="53">
        <f t="shared" si="333"/>
        <v>0</v>
      </c>
      <c r="N649" s="53">
        <f t="shared" si="333"/>
        <v>0</v>
      </c>
      <c r="O649" s="53">
        <f t="shared" si="333"/>
        <v>0</v>
      </c>
      <c r="P649" s="53">
        <f t="shared" si="333"/>
        <v>0</v>
      </c>
      <c r="Q649" s="53">
        <f t="shared" si="333"/>
        <v>3600000</v>
      </c>
      <c r="R649" s="53">
        <f t="shared" si="333"/>
        <v>0</v>
      </c>
      <c r="S649" s="53">
        <f t="shared" si="333"/>
        <v>0</v>
      </c>
      <c r="T649" s="53">
        <f t="shared" si="333"/>
        <v>0</v>
      </c>
      <c r="U649" s="53">
        <f t="shared" si="333"/>
        <v>0</v>
      </c>
      <c r="V649" s="21"/>
      <c r="W649" s="21"/>
      <c r="X649" s="21"/>
      <c r="Y649" s="12"/>
    </row>
    <row r="650" spans="1:25" s="23" customFormat="1" ht="15.75" hidden="1" x14ac:dyDescent="0.2">
      <c r="A650" s="24" t="s">
        <v>339</v>
      </c>
      <c r="B650" s="25">
        <v>12</v>
      </c>
      <c r="C650" s="24" t="s">
        <v>25</v>
      </c>
      <c r="D650" s="40">
        <v>323</v>
      </c>
      <c r="E650" s="20"/>
      <c r="F650" s="20"/>
      <c r="G650" s="53">
        <f>SUM(G651)</f>
        <v>810000</v>
      </c>
      <c r="H650" s="53">
        <f t="shared" ref="H650:U650" si="334">SUM(H651)</f>
        <v>810000</v>
      </c>
      <c r="I650" s="53">
        <f t="shared" si="334"/>
        <v>810000</v>
      </c>
      <c r="J650" s="53">
        <f t="shared" si="334"/>
        <v>810000</v>
      </c>
      <c r="K650" s="53">
        <f t="shared" si="334"/>
        <v>0</v>
      </c>
      <c r="L650" s="22">
        <f t="shared" si="328"/>
        <v>0</v>
      </c>
      <c r="M650" s="53">
        <f t="shared" si="334"/>
        <v>0</v>
      </c>
      <c r="N650" s="53">
        <f t="shared" si="334"/>
        <v>0</v>
      </c>
      <c r="O650" s="53">
        <f t="shared" si="334"/>
        <v>0</v>
      </c>
      <c r="P650" s="53">
        <f t="shared" si="334"/>
        <v>0</v>
      </c>
      <c r="Q650" s="53">
        <f t="shared" si="334"/>
        <v>540000</v>
      </c>
      <c r="R650" s="53">
        <f t="shared" si="334"/>
        <v>0</v>
      </c>
      <c r="S650" s="53">
        <f t="shared" si="334"/>
        <v>0</v>
      </c>
      <c r="T650" s="53">
        <f t="shared" si="334"/>
        <v>0</v>
      </c>
      <c r="U650" s="53">
        <f t="shared" si="334"/>
        <v>0</v>
      </c>
      <c r="V650" s="21"/>
      <c r="W650" s="21"/>
      <c r="X650" s="21"/>
      <c r="Y650" s="12"/>
    </row>
    <row r="651" spans="1:25" s="23" customFormat="1" ht="15.75" hidden="1" x14ac:dyDescent="0.2">
      <c r="A651" s="28" t="s">
        <v>339</v>
      </c>
      <c r="B651" s="29">
        <v>12</v>
      </c>
      <c r="C651" s="28" t="s">
        <v>25</v>
      </c>
      <c r="D651" s="54">
        <v>3238</v>
      </c>
      <c r="E651" s="32" t="s">
        <v>122</v>
      </c>
      <c r="F651" s="32"/>
      <c r="G651" s="52">
        <v>810000</v>
      </c>
      <c r="H651" s="52">
        <v>810000</v>
      </c>
      <c r="I651" s="52">
        <v>810000</v>
      </c>
      <c r="J651" s="52">
        <v>810000</v>
      </c>
      <c r="K651" s="52">
        <v>0</v>
      </c>
      <c r="L651" s="33">
        <f t="shared" si="328"/>
        <v>0</v>
      </c>
      <c r="M651" s="52">
        <v>0</v>
      </c>
      <c r="N651" s="52">
        <v>0</v>
      </c>
      <c r="O651" s="52"/>
      <c r="P651" s="52">
        <f>O651</f>
        <v>0</v>
      </c>
      <c r="Q651" s="52">
        <v>540000</v>
      </c>
      <c r="R651" s="52"/>
      <c r="S651" s="52">
        <f>R651</f>
        <v>0</v>
      </c>
      <c r="T651" s="52"/>
      <c r="U651" s="52">
        <f>T651</f>
        <v>0</v>
      </c>
      <c r="V651" s="21"/>
      <c r="W651" s="21"/>
      <c r="X651" s="21"/>
      <c r="Y651" s="12"/>
    </row>
    <row r="652" spans="1:25" s="23" customFormat="1" ht="15.75" hidden="1" x14ac:dyDescent="0.2">
      <c r="A652" s="24" t="s">
        <v>339</v>
      </c>
      <c r="B652" s="25">
        <v>12</v>
      </c>
      <c r="C652" s="24" t="s">
        <v>25</v>
      </c>
      <c r="D652" s="40">
        <v>422</v>
      </c>
      <c r="E652" s="20"/>
      <c r="F652" s="20"/>
      <c r="G652" s="53">
        <f>SUM(G653)</f>
        <v>450000</v>
      </c>
      <c r="H652" s="53">
        <f t="shared" ref="H652:U652" si="335">SUM(H653)</f>
        <v>450000</v>
      </c>
      <c r="I652" s="53">
        <f t="shared" si="335"/>
        <v>450000</v>
      </c>
      <c r="J652" s="53">
        <f t="shared" si="335"/>
        <v>450000</v>
      </c>
      <c r="K652" s="53">
        <f t="shared" si="335"/>
        <v>0</v>
      </c>
      <c r="L652" s="22">
        <f t="shared" si="328"/>
        <v>0</v>
      </c>
      <c r="M652" s="53">
        <f t="shared" si="335"/>
        <v>0</v>
      </c>
      <c r="N652" s="53">
        <f t="shared" si="335"/>
        <v>0</v>
      </c>
      <c r="O652" s="53">
        <f t="shared" si="335"/>
        <v>0</v>
      </c>
      <c r="P652" s="53">
        <f t="shared" si="335"/>
        <v>0</v>
      </c>
      <c r="Q652" s="53">
        <f t="shared" si="335"/>
        <v>0</v>
      </c>
      <c r="R652" s="53">
        <f t="shared" si="335"/>
        <v>0</v>
      </c>
      <c r="S652" s="53">
        <f t="shared" si="335"/>
        <v>0</v>
      </c>
      <c r="T652" s="53">
        <f t="shared" si="335"/>
        <v>0</v>
      </c>
      <c r="U652" s="53">
        <f t="shared" si="335"/>
        <v>0</v>
      </c>
      <c r="V652" s="21"/>
      <c r="W652" s="21"/>
      <c r="X652" s="21"/>
      <c r="Y652" s="12"/>
    </row>
    <row r="653" spans="1:25" hidden="1" x14ac:dyDescent="0.2">
      <c r="A653" s="28" t="s">
        <v>339</v>
      </c>
      <c r="B653" s="29">
        <v>12</v>
      </c>
      <c r="C653" s="28" t="s">
        <v>25</v>
      </c>
      <c r="D653" s="54">
        <v>4222</v>
      </c>
      <c r="E653" s="32" t="s">
        <v>130</v>
      </c>
      <c r="G653" s="52">
        <v>450000</v>
      </c>
      <c r="H653" s="52">
        <v>450000</v>
      </c>
      <c r="I653" s="52">
        <v>450000</v>
      </c>
      <c r="J653" s="52">
        <v>450000</v>
      </c>
      <c r="K653" s="52">
        <v>0</v>
      </c>
      <c r="L653" s="33">
        <f t="shared" si="328"/>
        <v>0</v>
      </c>
      <c r="M653" s="52">
        <v>0</v>
      </c>
      <c r="N653" s="52">
        <v>0</v>
      </c>
      <c r="O653" s="52"/>
      <c r="P653" s="52">
        <f>O653</f>
        <v>0</v>
      </c>
      <c r="Q653" s="52">
        <v>0</v>
      </c>
      <c r="R653" s="52"/>
      <c r="S653" s="52">
        <f>R653</f>
        <v>0</v>
      </c>
      <c r="T653" s="52"/>
      <c r="U653" s="52">
        <f>T653</f>
        <v>0</v>
      </c>
    </row>
    <row r="654" spans="1:25" s="23" customFormat="1" ht="15.75" hidden="1" x14ac:dyDescent="0.2">
      <c r="A654" s="24" t="s">
        <v>339</v>
      </c>
      <c r="B654" s="25">
        <v>51</v>
      </c>
      <c r="C654" s="24" t="s">
        <v>25</v>
      </c>
      <c r="D654" s="40">
        <v>323</v>
      </c>
      <c r="E654" s="20"/>
      <c r="F654" s="20"/>
      <c r="G654" s="53">
        <f>SUM(G655)</f>
        <v>4590000</v>
      </c>
      <c r="H654" s="53">
        <f t="shared" ref="H654:U654" si="336">SUM(H655)</f>
        <v>0</v>
      </c>
      <c r="I654" s="53">
        <f t="shared" si="336"/>
        <v>4590000</v>
      </c>
      <c r="J654" s="53">
        <f t="shared" si="336"/>
        <v>0</v>
      </c>
      <c r="K654" s="53">
        <f t="shared" si="336"/>
        <v>0</v>
      </c>
      <c r="L654" s="22">
        <f t="shared" si="328"/>
        <v>0</v>
      </c>
      <c r="M654" s="53">
        <f t="shared" si="336"/>
        <v>0</v>
      </c>
      <c r="N654" s="53">
        <f t="shared" si="336"/>
        <v>0</v>
      </c>
      <c r="O654" s="53">
        <f t="shared" si="336"/>
        <v>0</v>
      </c>
      <c r="P654" s="53">
        <f t="shared" si="336"/>
        <v>0</v>
      </c>
      <c r="Q654" s="53">
        <f t="shared" si="336"/>
        <v>3060000</v>
      </c>
      <c r="R654" s="53">
        <f t="shared" si="336"/>
        <v>0</v>
      </c>
      <c r="S654" s="53">
        <f t="shared" si="336"/>
        <v>0</v>
      </c>
      <c r="T654" s="53">
        <f t="shared" si="336"/>
        <v>0</v>
      </c>
      <c r="U654" s="53">
        <f t="shared" si="336"/>
        <v>0</v>
      </c>
      <c r="V654" s="21"/>
      <c r="W654" s="21"/>
      <c r="X654" s="21"/>
      <c r="Y654" s="12"/>
    </row>
    <row r="655" spans="1:25" hidden="1" x14ac:dyDescent="0.2">
      <c r="A655" s="28" t="s">
        <v>339</v>
      </c>
      <c r="B655" s="29">
        <v>51</v>
      </c>
      <c r="C655" s="28" t="s">
        <v>25</v>
      </c>
      <c r="D655" s="54">
        <v>3238</v>
      </c>
      <c r="E655" s="32" t="s">
        <v>122</v>
      </c>
      <c r="G655" s="52">
        <v>4590000</v>
      </c>
      <c r="H655" s="71"/>
      <c r="I655" s="52">
        <v>4590000</v>
      </c>
      <c r="J655" s="56"/>
      <c r="K655" s="52">
        <v>0</v>
      </c>
      <c r="L655" s="33">
        <f t="shared" si="328"/>
        <v>0</v>
      </c>
      <c r="M655" s="52">
        <v>0</v>
      </c>
      <c r="N655" s="71"/>
      <c r="O655" s="52"/>
      <c r="P655" s="56"/>
      <c r="Q655" s="52">
        <v>3060000</v>
      </c>
      <c r="R655" s="52"/>
      <c r="S655" s="56"/>
      <c r="T655" s="52"/>
      <c r="U655" s="56"/>
    </row>
    <row r="656" spans="1:25" s="23" customFormat="1" ht="15.75" hidden="1" x14ac:dyDescent="0.2">
      <c r="A656" s="24" t="s">
        <v>339</v>
      </c>
      <c r="B656" s="25">
        <v>51</v>
      </c>
      <c r="C656" s="24" t="s">
        <v>25</v>
      </c>
      <c r="D656" s="40">
        <v>422</v>
      </c>
      <c r="E656" s="20"/>
      <c r="F656" s="20"/>
      <c r="G656" s="53">
        <f>SUM(G657)</f>
        <v>2550000</v>
      </c>
      <c r="H656" s="53">
        <f t="shared" ref="H656:U656" si="337">SUM(H657)</f>
        <v>0</v>
      </c>
      <c r="I656" s="53">
        <f t="shared" si="337"/>
        <v>2550000</v>
      </c>
      <c r="J656" s="53">
        <f t="shared" si="337"/>
        <v>0</v>
      </c>
      <c r="K656" s="53">
        <f t="shared" si="337"/>
        <v>0</v>
      </c>
      <c r="L656" s="22">
        <f t="shared" si="328"/>
        <v>0</v>
      </c>
      <c r="M656" s="53">
        <f t="shared" si="337"/>
        <v>0</v>
      </c>
      <c r="N656" s="53">
        <f t="shared" si="337"/>
        <v>0</v>
      </c>
      <c r="O656" s="53">
        <f t="shared" si="337"/>
        <v>0</v>
      </c>
      <c r="P656" s="53">
        <f t="shared" si="337"/>
        <v>0</v>
      </c>
      <c r="Q656" s="53">
        <f t="shared" si="337"/>
        <v>0</v>
      </c>
      <c r="R656" s="53">
        <f t="shared" si="337"/>
        <v>0</v>
      </c>
      <c r="S656" s="53">
        <f t="shared" si="337"/>
        <v>0</v>
      </c>
      <c r="T656" s="53">
        <f t="shared" si="337"/>
        <v>0</v>
      </c>
      <c r="U656" s="53">
        <f t="shared" si="337"/>
        <v>0</v>
      </c>
      <c r="V656" s="21"/>
      <c r="W656" s="21"/>
      <c r="X656" s="21"/>
      <c r="Y656" s="12"/>
    </row>
    <row r="657" spans="1:25" s="23" customFormat="1" ht="15.75" hidden="1" x14ac:dyDescent="0.2">
      <c r="A657" s="28" t="s">
        <v>339</v>
      </c>
      <c r="B657" s="29">
        <v>51</v>
      </c>
      <c r="C657" s="28" t="s">
        <v>25</v>
      </c>
      <c r="D657" s="54">
        <v>4222</v>
      </c>
      <c r="E657" s="32" t="s">
        <v>130</v>
      </c>
      <c r="F657" s="32"/>
      <c r="G657" s="52">
        <v>2550000</v>
      </c>
      <c r="H657" s="71"/>
      <c r="I657" s="52">
        <v>2550000</v>
      </c>
      <c r="J657" s="56"/>
      <c r="K657" s="52">
        <v>0</v>
      </c>
      <c r="L657" s="33">
        <f t="shared" si="328"/>
        <v>0</v>
      </c>
      <c r="M657" s="52">
        <v>0</v>
      </c>
      <c r="N657" s="71"/>
      <c r="O657" s="52"/>
      <c r="P657" s="56"/>
      <c r="Q657" s="52">
        <v>0</v>
      </c>
      <c r="R657" s="52"/>
      <c r="S657" s="56"/>
      <c r="T657" s="52"/>
      <c r="U657" s="56"/>
      <c r="V657" s="21"/>
      <c r="W657" s="21"/>
      <c r="X657" s="21"/>
      <c r="Y657" s="12"/>
    </row>
    <row r="658" spans="1:25" s="23" customFormat="1" ht="15.75" hidden="1" x14ac:dyDescent="0.2">
      <c r="A658" s="24" t="s">
        <v>339</v>
      </c>
      <c r="B658" s="25">
        <v>563</v>
      </c>
      <c r="C658" s="24" t="s">
        <v>25</v>
      </c>
      <c r="D658" s="40">
        <v>323</v>
      </c>
      <c r="E658" s="20"/>
      <c r="F658" s="20"/>
      <c r="G658" s="53"/>
      <c r="H658" s="53"/>
      <c r="I658" s="53">
        <f>I659</f>
        <v>0</v>
      </c>
      <c r="J658" s="53">
        <f t="shared" ref="J658:U658" si="338">J659</f>
        <v>0</v>
      </c>
      <c r="K658" s="53">
        <f t="shared" si="338"/>
        <v>0</v>
      </c>
      <c r="L658" s="22" t="str">
        <f t="shared" si="328"/>
        <v>-</v>
      </c>
      <c r="M658" s="53">
        <f t="shared" si="338"/>
        <v>0</v>
      </c>
      <c r="N658" s="53">
        <f t="shared" si="338"/>
        <v>0</v>
      </c>
      <c r="O658" s="53">
        <f t="shared" si="338"/>
        <v>0</v>
      </c>
      <c r="P658" s="53">
        <f t="shared" si="338"/>
        <v>0</v>
      </c>
      <c r="Q658" s="53">
        <f t="shared" si="338"/>
        <v>0</v>
      </c>
      <c r="R658" s="53">
        <f t="shared" si="338"/>
        <v>0</v>
      </c>
      <c r="S658" s="53">
        <f t="shared" si="338"/>
        <v>0</v>
      </c>
      <c r="T658" s="53">
        <f t="shared" si="338"/>
        <v>0</v>
      </c>
      <c r="U658" s="53">
        <f t="shared" si="338"/>
        <v>0</v>
      </c>
      <c r="V658" s="21"/>
      <c r="W658" s="21"/>
      <c r="X658" s="21"/>
      <c r="Y658" s="12"/>
    </row>
    <row r="659" spans="1:25" s="23" customFormat="1" ht="15.75" hidden="1" x14ac:dyDescent="0.2">
      <c r="A659" s="28" t="s">
        <v>339</v>
      </c>
      <c r="B659" s="29">
        <v>563</v>
      </c>
      <c r="C659" s="28" t="s">
        <v>25</v>
      </c>
      <c r="D659" s="54">
        <v>3238</v>
      </c>
      <c r="E659" s="32" t="s">
        <v>122</v>
      </c>
      <c r="F659" s="32"/>
      <c r="G659" s="52"/>
      <c r="H659" s="52"/>
      <c r="I659" s="52"/>
      <c r="J659" s="56"/>
      <c r="K659" s="52"/>
      <c r="L659" s="33" t="str">
        <f t="shared" si="328"/>
        <v>-</v>
      </c>
      <c r="M659" s="52"/>
      <c r="N659" s="52"/>
      <c r="O659" s="52"/>
      <c r="P659" s="56"/>
      <c r="Q659" s="52"/>
      <c r="R659" s="52"/>
      <c r="S659" s="56"/>
      <c r="T659" s="52"/>
      <c r="U659" s="56"/>
      <c r="V659" s="21"/>
      <c r="W659" s="21"/>
      <c r="X659" s="21"/>
      <c r="Y659" s="12"/>
    </row>
    <row r="660" spans="1:25" s="23" customFormat="1" ht="15.75" hidden="1" x14ac:dyDescent="0.2">
      <c r="A660" s="24" t="s">
        <v>339</v>
      </c>
      <c r="B660" s="25">
        <v>563</v>
      </c>
      <c r="C660" s="24" t="s">
        <v>25</v>
      </c>
      <c r="D660" s="40">
        <v>422</v>
      </c>
      <c r="E660" s="20"/>
      <c r="F660" s="20"/>
      <c r="G660" s="53"/>
      <c r="H660" s="53"/>
      <c r="I660" s="53">
        <f>I661</f>
        <v>0</v>
      </c>
      <c r="J660" s="53">
        <f t="shared" ref="J660:U660" si="339">J661</f>
        <v>0</v>
      </c>
      <c r="K660" s="53">
        <f t="shared" si="339"/>
        <v>0</v>
      </c>
      <c r="L660" s="22" t="str">
        <f t="shared" si="328"/>
        <v>-</v>
      </c>
      <c r="M660" s="53">
        <f t="shared" si="339"/>
        <v>0</v>
      </c>
      <c r="N660" s="53">
        <f t="shared" si="339"/>
        <v>0</v>
      </c>
      <c r="O660" s="53">
        <f t="shared" si="339"/>
        <v>0</v>
      </c>
      <c r="P660" s="53">
        <f t="shared" si="339"/>
        <v>0</v>
      </c>
      <c r="Q660" s="53">
        <f t="shared" si="339"/>
        <v>0</v>
      </c>
      <c r="R660" s="53">
        <f t="shared" si="339"/>
        <v>0</v>
      </c>
      <c r="S660" s="53">
        <f t="shared" si="339"/>
        <v>0</v>
      </c>
      <c r="T660" s="53">
        <f t="shared" si="339"/>
        <v>0</v>
      </c>
      <c r="U660" s="53">
        <f t="shared" si="339"/>
        <v>0</v>
      </c>
      <c r="V660" s="21"/>
      <c r="W660" s="21"/>
      <c r="X660" s="21"/>
      <c r="Y660" s="12"/>
    </row>
    <row r="661" spans="1:25" s="23" customFormat="1" ht="15.75" hidden="1" x14ac:dyDescent="0.2">
      <c r="A661" s="28" t="s">
        <v>339</v>
      </c>
      <c r="B661" s="29">
        <v>563</v>
      </c>
      <c r="C661" s="28" t="s">
        <v>25</v>
      </c>
      <c r="D661" s="54">
        <v>4222</v>
      </c>
      <c r="E661" s="32" t="s">
        <v>130</v>
      </c>
      <c r="F661" s="32"/>
      <c r="G661" s="52"/>
      <c r="H661" s="52"/>
      <c r="I661" s="52"/>
      <c r="J661" s="56"/>
      <c r="K661" s="52"/>
      <c r="L661" s="33" t="str">
        <f t="shared" si="328"/>
        <v>-</v>
      </c>
      <c r="M661" s="52"/>
      <c r="N661" s="52"/>
      <c r="O661" s="52"/>
      <c r="P661" s="56"/>
      <c r="Q661" s="52"/>
      <c r="R661" s="52"/>
      <c r="S661" s="56"/>
      <c r="T661" s="52"/>
      <c r="U661" s="56"/>
      <c r="V661" s="21"/>
      <c r="W661" s="21"/>
      <c r="X661" s="21"/>
      <c r="Y661" s="12"/>
    </row>
    <row r="662" spans="1:25" s="23" customFormat="1" ht="86.25" customHeight="1" x14ac:dyDescent="0.2">
      <c r="A662" s="165" t="s">
        <v>503</v>
      </c>
      <c r="B662" s="165"/>
      <c r="C662" s="165"/>
      <c r="D662" s="165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2"/>
    </row>
    <row r="663" spans="1:25" s="23" customFormat="1" ht="15.75" hidden="1" x14ac:dyDescent="0.2">
      <c r="A663" s="24" t="s">
        <v>105</v>
      </c>
      <c r="B663" s="25">
        <v>11</v>
      </c>
      <c r="C663" s="50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2"/>
    </row>
    <row r="664" spans="1:25" ht="48.75" hidden="1" customHeight="1" x14ac:dyDescent="0.2">
      <c r="A664" s="28" t="s">
        <v>105</v>
      </c>
      <c r="B664" s="29">
        <v>11</v>
      </c>
      <c r="C664" s="51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</row>
    <row r="665" spans="1:25" s="23" customFormat="1" ht="15.75" hidden="1" x14ac:dyDescent="0.2">
      <c r="A665" s="24" t="s">
        <v>105</v>
      </c>
      <c r="B665" s="25">
        <v>12</v>
      </c>
      <c r="C665" s="50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2"/>
    </row>
    <row r="666" spans="1:25" ht="48.75" hidden="1" customHeight="1" x14ac:dyDescent="0.2">
      <c r="A666" s="28" t="s">
        <v>105</v>
      </c>
      <c r="B666" s="29">
        <v>12</v>
      </c>
      <c r="C666" s="51" t="s">
        <v>27</v>
      </c>
      <c r="D666" s="31">
        <v>3861</v>
      </c>
      <c r="E666" s="32" t="s">
        <v>282</v>
      </c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</row>
    <row r="667" spans="1:25" s="23" customFormat="1" ht="15.75" hidden="1" x14ac:dyDescent="0.2">
      <c r="A667" s="24" t="s">
        <v>105</v>
      </c>
      <c r="B667" s="25">
        <v>51</v>
      </c>
      <c r="C667" s="50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2"/>
    </row>
    <row r="668" spans="1:25" s="39" customFormat="1" ht="45" hidden="1" x14ac:dyDescent="0.2">
      <c r="A668" s="28" t="s">
        <v>105</v>
      </c>
      <c r="B668" s="29">
        <v>51</v>
      </c>
      <c r="C668" s="51" t="s">
        <v>27</v>
      </c>
      <c r="D668" s="31">
        <v>3861</v>
      </c>
      <c r="E668" s="32" t="s">
        <v>282</v>
      </c>
      <c r="F668" s="32"/>
      <c r="G668" s="1">
        <v>138298613</v>
      </c>
      <c r="H668" s="56"/>
      <c r="I668" s="1">
        <v>138298613</v>
      </c>
      <c r="J668" s="56"/>
      <c r="K668" s="1">
        <v>52147990.670000002</v>
      </c>
      <c r="L668" s="33">
        <f t="shared" si="328"/>
        <v>37.706806698054166</v>
      </c>
      <c r="M668" s="1">
        <v>23102363</v>
      </c>
      <c r="N668" s="56"/>
      <c r="O668" s="1"/>
      <c r="P668" s="56"/>
      <c r="Q668" s="1">
        <v>0</v>
      </c>
      <c r="R668" s="1">
        <v>0</v>
      </c>
      <c r="S668" s="56"/>
      <c r="T668" s="1">
        <v>0</v>
      </c>
      <c r="U668" s="56"/>
      <c r="V668" s="98"/>
      <c r="W668" s="98"/>
      <c r="X668" s="98"/>
      <c r="Y668" s="103"/>
    </row>
    <row r="669" spans="1:25" s="39" customFormat="1" ht="15.75" hidden="1" x14ac:dyDescent="0.2">
      <c r="A669" s="24" t="s">
        <v>105</v>
      </c>
      <c r="B669" s="25">
        <v>563</v>
      </c>
      <c r="C669" s="50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98"/>
      <c r="W669" s="98"/>
      <c r="X669" s="98"/>
      <c r="Y669" s="103"/>
    </row>
    <row r="670" spans="1:25" s="39" customFormat="1" ht="45" hidden="1" x14ac:dyDescent="0.2">
      <c r="A670" s="28" t="s">
        <v>105</v>
      </c>
      <c r="B670" s="29">
        <v>563</v>
      </c>
      <c r="C670" s="51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6"/>
      <c r="K670" s="1"/>
      <c r="L670" s="33"/>
      <c r="M670" s="1"/>
      <c r="N670" s="1"/>
      <c r="O670" s="1"/>
      <c r="P670" s="56"/>
      <c r="Q670" s="1"/>
      <c r="R670" s="1"/>
      <c r="S670" s="56"/>
      <c r="T670" s="1"/>
      <c r="U670" s="56"/>
      <c r="V670" s="98"/>
      <c r="W670" s="98"/>
      <c r="X670" s="98"/>
      <c r="Y670" s="103"/>
    </row>
    <row r="671" spans="1:25" ht="94.5" x14ac:dyDescent="0.2">
      <c r="A671" s="165" t="s">
        <v>504</v>
      </c>
      <c r="B671" s="166"/>
      <c r="C671" s="166"/>
      <c r="D671" s="166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</row>
    <row r="672" spans="1:25" s="23" customFormat="1" ht="15.75" hidden="1" x14ac:dyDescent="0.2">
      <c r="A672" s="24" t="s">
        <v>222</v>
      </c>
      <c r="B672" s="24">
        <v>11</v>
      </c>
      <c r="C672" s="50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2"/>
    </row>
    <row r="673" spans="1:25" ht="48.75" hidden="1" customHeight="1" x14ac:dyDescent="0.2">
      <c r="A673" s="28" t="s">
        <v>222</v>
      </c>
      <c r="B673" s="28">
        <v>11</v>
      </c>
      <c r="C673" s="51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</row>
    <row r="674" spans="1:25" s="23" customFormat="1" ht="15.75" hidden="1" x14ac:dyDescent="0.2">
      <c r="A674" s="24" t="s">
        <v>222</v>
      </c>
      <c r="B674" s="25">
        <v>12</v>
      </c>
      <c r="C674" s="50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2"/>
    </row>
    <row r="675" spans="1:25" ht="48.75" hidden="1" customHeight="1" x14ac:dyDescent="0.2">
      <c r="A675" s="28" t="s">
        <v>222</v>
      </c>
      <c r="B675" s="29">
        <v>12</v>
      </c>
      <c r="C675" s="51" t="s">
        <v>27</v>
      </c>
      <c r="D675" s="31">
        <v>3861</v>
      </c>
      <c r="E675" s="32" t="s">
        <v>282</v>
      </c>
      <c r="F675" s="20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</row>
    <row r="676" spans="1:25" s="23" customFormat="1" ht="15.75" hidden="1" x14ac:dyDescent="0.2">
      <c r="A676" s="24" t="s">
        <v>222</v>
      </c>
      <c r="B676" s="25">
        <v>51</v>
      </c>
      <c r="C676" s="50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2"/>
    </row>
    <row r="677" spans="1:25" ht="48.75" hidden="1" customHeight="1" x14ac:dyDescent="0.2">
      <c r="A677" s="28" t="s">
        <v>222</v>
      </c>
      <c r="B677" s="29">
        <v>51</v>
      </c>
      <c r="C677" s="51" t="s">
        <v>27</v>
      </c>
      <c r="D677" s="31">
        <v>3861</v>
      </c>
      <c r="E677" s="32" t="s">
        <v>282</v>
      </c>
      <c r="F677" s="20"/>
      <c r="H677" s="56"/>
      <c r="J677" s="56"/>
      <c r="L677" s="33" t="str">
        <f t="shared" si="328"/>
        <v>-</v>
      </c>
      <c r="M677" s="1">
        <v>13775198</v>
      </c>
      <c r="N677" s="56"/>
      <c r="O677" s="1"/>
      <c r="P677" s="56"/>
      <c r="Q677" s="1">
        <v>122825000</v>
      </c>
      <c r="R677" s="1">
        <v>0</v>
      </c>
      <c r="S677" s="56"/>
      <c r="T677" s="1"/>
      <c r="U677" s="56"/>
    </row>
    <row r="678" spans="1:25" ht="94.5" x14ac:dyDescent="0.2">
      <c r="A678" s="165" t="s">
        <v>505</v>
      </c>
      <c r="B678" s="166"/>
      <c r="C678" s="166"/>
      <c r="D678" s="166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</row>
    <row r="679" spans="1:25" s="23" customFormat="1" ht="15.75" hidden="1" x14ac:dyDescent="0.2">
      <c r="A679" s="24" t="s">
        <v>367</v>
      </c>
      <c r="B679" s="24">
        <v>11</v>
      </c>
      <c r="C679" s="50" t="s">
        <v>27</v>
      </c>
      <c r="D679" s="40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2"/>
    </row>
    <row r="680" spans="1:25" ht="48.75" hidden="1" customHeight="1" x14ac:dyDescent="0.2">
      <c r="A680" s="28" t="s">
        <v>367</v>
      </c>
      <c r="B680" s="28">
        <v>11</v>
      </c>
      <c r="C680" s="51" t="s">
        <v>27</v>
      </c>
      <c r="D680" s="54">
        <v>3861</v>
      </c>
      <c r="E680" s="32" t="s">
        <v>282</v>
      </c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</row>
    <row r="681" spans="1:25" s="23" customFormat="1" ht="15.75" hidden="1" x14ac:dyDescent="0.2">
      <c r="A681" s="24" t="s">
        <v>367</v>
      </c>
      <c r="B681" s="25">
        <v>12</v>
      </c>
      <c r="C681" s="50" t="s">
        <v>27</v>
      </c>
      <c r="D681" s="40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2"/>
    </row>
    <row r="682" spans="1:25" ht="48.75" hidden="1" customHeight="1" x14ac:dyDescent="0.2">
      <c r="A682" s="28" t="s">
        <v>367</v>
      </c>
      <c r="B682" s="29">
        <v>12</v>
      </c>
      <c r="C682" s="51" t="s">
        <v>27</v>
      </c>
      <c r="D682" s="54">
        <v>3861</v>
      </c>
      <c r="E682" s="32" t="s">
        <v>282</v>
      </c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</row>
    <row r="683" spans="1:25" s="23" customFormat="1" ht="15.75" hidden="1" x14ac:dyDescent="0.2">
      <c r="A683" s="24" t="s">
        <v>367</v>
      </c>
      <c r="B683" s="25">
        <v>51</v>
      </c>
      <c r="C683" s="50" t="s">
        <v>27</v>
      </c>
      <c r="D683" s="40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2"/>
    </row>
    <row r="684" spans="1:25" ht="45" hidden="1" x14ac:dyDescent="0.2">
      <c r="A684" s="28" t="s">
        <v>367</v>
      </c>
      <c r="B684" s="29">
        <v>51</v>
      </c>
      <c r="C684" s="51" t="s">
        <v>27</v>
      </c>
      <c r="D684" s="54">
        <v>3861</v>
      </c>
      <c r="E684" s="32" t="s">
        <v>282</v>
      </c>
      <c r="G684" s="1">
        <v>62538750</v>
      </c>
      <c r="H684" s="56"/>
      <c r="I684" s="1">
        <v>62538750</v>
      </c>
      <c r="J684" s="56"/>
      <c r="K684" s="1">
        <v>0</v>
      </c>
      <c r="L684" s="33">
        <f t="shared" si="328"/>
        <v>0</v>
      </c>
      <c r="M684" s="1">
        <v>0</v>
      </c>
      <c r="N684" s="56"/>
      <c r="O684" s="1"/>
      <c r="P684" s="56"/>
      <c r="Q684" s="1">
        <v>175312500</v>
      </c>
      <c r="R684" s="1"/>
      <c r="S684" s="56"/>
      <c r="T684" s="1"/>
      <c r="U684" s="56"/>
    </row>
    <row r="685" spans="1:25" s="23" customFormat="1" ht="15.75" hidden="1" x14ac:dyDescent="0.2">
      <c r="A685" s="24" t="s">
        <v>367</v>
      </c>
      <c r="B685" s="25">
        <v>563</v>
      </c>
      <c r="C685" s="50" t="s">
        <v>27</v>
      </c>
      <c r="D685" s="40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2"/>
    </row>
    <row r="686" spans="1:25" ht="45" hidden="1" x14ac:dyDescent="0.2">
      <c r="A686" s="28" t="s">
        <v>367</v>
      </c>
      <c r="B686" s="29">
        <v>563</v>
      </c>
      <c r="C686" s="51" t="s">
        <v>27</v>
      </c>
      <c r="D686" s="54">
        <v>3861</v>
      </c>
      <c r="E686" s="32" t="s">
        <v>282</v>
      </c>
      <c r="J686" s="56"/>
      <c r="L686" s="33" t="str">
        <f t="shared" si="328"/>
        <v>-</v>
      </c>
      <c r="M686" s="1"/>
      <c r="N686" s="1"/>
      <c r="O686" s="1"/>
      <c r="P686" s="56"/>
      <c r="Q686" s="1"/>
      <c r="R686" s="1"/>
      <c r="S686" s="56"/>
      <c r="T686" s="1"/>
      <c r="U686" s="56"/>
    </row>
    <row r="687" spans="1:25" ht="94.5" x14ac:dyDescent="0.2">
      <c r="A687" s="165" t="s">
        <v>506</v>
      </c>
      <c r="B687" s="166"/>
      <c r="C687" s="166"/>
      <c r="D687" s="166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</row>
    <row r="688" spans="1:25" s="23" customFormat="1" ht="15.75" hidden="1" x14ac:dyDescent="0.2">
      <c r="A688" s="24" t="s">
        <v>336</v>
      </c>
      <c r="B688" s="24">
        <v>11</v>
      </c>
      <c r="C688" s="50" t="s">
        <v>27</v>
      </c>
      <c r="D688" s="40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2"/>
    </row>
    <row r="689" spans="1:25" ht="48.75" hidden="1" customHeight="1" x14ac:dyDescent="0.2">
      <c r="A689" s="28" t="s">
        <v>336</v>
      </c>
      <c r="B689" s="28">
        <v>11</v>
      </c>
      <c r="C689" s="51" t="s">
        <v>27</v>
      </c>
      <c r="D689" s="54">
        <v>3861</v>
      </c>
      <c r="E689" s="32" t="s">
        <v>282</v>
      </c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</row>
    <row r="690" spans="1:25" s="23" customFormat="1" ht="15.75" hidden="1" x14ac:dyDescent="0.2">
      <c r="A690" s="24" t="s">
        <v>336</v>
      </c>
      <c r="B690" s="25">
        <v>12</v>
      </c>
      <c r="C690" s="50" t="s">
        <v>27</v>
      </c>
      <c r="D690" s="40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2"/>
    </row>
    <row r="691" spans="1:25" ht="48.75" hidden="1" customHeight="1" x14ac:dyDescent="0.2">
      <c r="A691" s="28" t="s">
        <v>336</v>
      </c>
      <c r="B691" s="29">
        <v>12</v>
      </c>
      <c r="C691" s="51" t="s">
        <v>27</v>
      </c>
      <c r="D691" s="54">
        <v>3861</v>
      </c>
      <c r="E691" s="32" t="s">
        <v>282</v>
      </c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</row>
    <row r="692" spans="1:25" s="23" customFormat="1" ht="15.75" hidden="1" x14ac:dyDescent="0.2">
      <c r="A692" s="24" t="s">
        <v>336</v>
      </c>
      <c r="B692" s="25">
        <v>51</v>
      </c>
      <c r="C692" s="50" t="s">
        <v>27</v>
      </c>
      <c r="D692" s="40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2"/>
    </row>
    <row r="693" spans="1:25" ht="45" hidden="1" x14ac:dyDescent="0.2">
      <c r="A693" s="28" t="s">
        <v>336</v>
      </c>
      <c r="B693" s="29">
        <v>51</v>
      </c>
      <c r="C693" s="51" t="s">
        <v>27</v>
      </c>
      <c r="D693" s="54">
        <v>3861</v>
      </c>
      <c r="E693" s="32" t="s">
        <v>282</v>
      </c>
      <c r="G693" s="1">
        <v>12622500</v>
      </c>
      <c r="H693" s="56"/>
      <c r="I693" s="1">
        <v>12622500</v>
      </c>
      <c r="J693" s="56"/>
      <c r="K693" s="1">
        <v>0</v>
      </c>
      <c r="L693" s="33">
        <f t="shared" si="328"/>
        <v>0</v>
      </c>
      <c r="M693" s="1">
        <v>0</v>
      </c>
      <c r="N693" s="56"/>
      <c r="O693" s="1">
        <v>0</v>
      </c>
      <c r="P693" s="56"/>
      <c r="Q693" s="1">
        <v>8415000</v>
      </c>
      <c r="R693" s="1"/>
      <c r="S693" s="56"/>
      <c r="T693" s="1"/>
      <c r="U693" s="56"/>
    </row>
    <row r="694" spans="1:25" s="23" customFormat="1" ht="15.75" hidden="1" x14ac:dyDescent="0.2">
      <c r="A694" s="24" t="s">
        <v>336</v>
      </c>
      <c r="B694" s="25">
        <v>563</v>
      </c>
      <c r="C694" s="50" t="s">
        <v>27</v>
      </c>
      <c r="D694" s="40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2"/>
    </row>
    <row r="695" spans="1:25" ht="45" hidden="1" x14ac:dyDescent="0.2">
      <c r="A695" s="28" t="s">
        <v>336</v>
      </c>
      <c r="B695" s="29">
        <v>563</v>
      </c>
      <c r="C695" s="51" t="s">
        <v>27</v>
      </c>
      <c r="D695" s="54">
        <v>3861</v>
      </c>
      <c r="E695" s="32" t="s">
        <v>282</v>
      </c>
      <c r="J695" s="56"/>
      <c r="L695" s="33" t="str">
        <f t="shared" si="328"/>
        <v>-</v>
      </c>
      <c r="M695" s="1"/>
      <c r="N695" s="1"/>
      <c r="O695" s="1"/>
      <c r="P695" s="56"/>
      <c r="Q695" s="1"/>
      <c r="R695" s="1"/>
      <c r="S695" s="56"/>
      <c r="T695" s="1"/>
      <c r="U695" s="56"/>
    </row>
    <row r="696" spans="1:25" ht="84.75" customHeight="1" x14ac:dyDescent="0.2">
      <c r="A696" s="165" t="s">
        <v>507</v>
      </c>
      <c r="B696" s="166"/>
      <c r="C696" s="166"/>
      <c r="D696" s="166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</row>
    <row r="697" spans="1:25" s="23" customFormat="1" ht="15.75" hidden="1" x14ac:dyDescent="0.2">
      <c r="A697" s="24" t="s">
        <v>338</v>
      </c>
      <c r="B697" s="24">
        <v>11</v>
      </c>
      <c r="C697" s="50" t="s">
        <v>27</v>
      </c>
      <c r="D697" s="40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2"/>
    </row>
    <row r="698" spans="1:25" ht="48.75" hidden="1" customHeight="1" x14ac:dyDescent="0.2">
      <c r="A698" s="28" t="s">
        <v>338</v>
      </c>
      <c r="B698" s="28">
        <v>11</v>
      </c>
      <c r="C698" s="51" t="s">
        <v>27</v>
      </c>
      <c r="D698" s="54">
        <v>3861</v>
      </c>
      <c r="E698" s="32" t="s">
        <v>282</v>
      </c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</row>
    <row r="699" spans="1:25" s="23" customFormat="1" ht="15.75" hidden="1" x14ac:dyDescent="0.2">
      <c r="A699" s="24" t="s">
        <v>338</v>
      </c>
      <c r="B699" s="24">
        <v>12</v>
      </c>
      <c r="C699" s="50" t="s">
        <v>27</v>
      </c>
      <c r="D699" s="40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2"/>
    </row>
    <row r="700" spans="1:25" ht="48.75" hidden="1" customHeight="1" x14ac:dyDescent="0.2">
      <c r="A700" s="28" t="s">
        <v>338</v>
      </c>
      <c r="B700" s="28">
        <v>12</v>
      </c>
      <c r="C700" s="51" t="s">
        <v>27</v>
      </c>
      <c r="D700" s="54">
        <v>3861</v>
      </c>
      <c r="E700" s="32" t="s">
        <v>282</v>
      </c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</row>
    <row r="701" spans="1:25" s="23" customFormat="1" ht="15.75" hidden="1" x14ac:dyDescent="0.2">
      <c r="A701" s="24" t="s">
        <v>338</v>
      </c>
      <c r="B701" s="24">
        <v>51</v>
      </c>
      <c r="C701" s="50" t="s">
        <v>27</v>
      </c>
      <c r="D701" s="40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2"/>
    </row>
    <row r="702" spans="1:25" ht="48.75" hidden="1" customHeight="1" x14ac:dyDescent="0.2">
      <c r="A702" s="28" t="s">
        <v>338</v>
      </c>
      <c r="B702" s="28">
        <v>51</v>
      </c>
      <c r="C702" s="51" t="s">
        <v>27</v>
      </c>
      <c r="D702" s="54">
        <v>3861</v>
      </c>
      <c r="E702" s="32" t="s">
        <v>282</v>
      </c>
      <c r="H702" s="56"/>
      <c r="J702" s="56"/>
      <c r="L702" s="33" t="str">
        <f t="shared" si="328"/>
        <v>-</v>
      </c>
      <c r="M702" s="1">
        <v>130050000</v>
      </c>
      <c r="N702" s="56"/>
      <c r="O702" s="1">
        <v>0</v>
      </c>
      <c r="P702" s="56"/>
      <c r="Q702" s="1">
        <v>173400000</v>
      </c>
      <c r="R702" s="1"/>
      <c r="S702" s="56"/>
      <c r="T702" s="1"/>
      <c r="U702" s="56"/>
    </row>
    <row r="703" spans="1:25" ht="86.25" customHeight="1" x14ac:dyDescent="0.2">
      <c r="A703" s="165" t="s">
        <v>508</v>
      </c>
      <c r="B703" s="166"/>
      <c r="C703" s="166"/>
      <c r="D703" s="166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</row>
    <row r="704" spans="1:25" s="23" customFormat="1" ht="15.75" hidden="1" x14ac:dyDescent="0.2">
      <c r="A704" s="24" t="s">
        <v>344</v>
      </c>
      <c r="B704" s="24">
        <v>11</v>
      </c>
      <c r="C704" s="50" t="s">
        <v>27</v>
      </c>
      <c r="D704" s="40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2"/>
    </row>
    <row r="705" spans="1:25" ht="48.75" hidden="1" customHeight="1" x14ac:dyDescent="0.2">
      <c r="A705" s="28" t="s">
        <v>344</v>
      </c>
      <c r="B705" s="28">
        <v>11</v>
      </c>
      <c r="C705" s="51" t="s">
        <v>27</v>
      </c>
      <c r="D705" s="54">
        <v>3861</v>
      </c>
      <c r="E705" s="32" t="s">
        <v>282</v>
      </c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</row>
    <row r="706" spans="1:25" s="23" customFormat="1" ht="15.75" hidden="1" x14ac:dyDescent="0.2">
      <c r="A706" s="24" t="s">
        <v>344</v>
      </c>
      <c r="B706" s="24">
        <v>12</v>
      </c>
      <c r="C706" s="50" t="s">
        <v>27</v>
      </c>
      <c r="D706" s="40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2"/>
    </row>
    <row r="707" spans="1:25" ht="48.75" hidden="1" customHeight="1" x14ac:dyDescent="0.2">
      <c r="A707" s="28" t="s">
        <v>344</v>
      </c>
      <c r="B707" s="28">
        <v>12</v>
      </c>
      <c r="C707" s="51" t="s">
        <v>27</v>
      </c>
      <c r="D707" s="54">
        <v>3861</v>
      </c>
      <c r="E707" s="32" t="s">
        <v>282</v>
      </c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</row>
    <row r="708" spans="1:25" s="23" customFormat="1" ht="15.75" hidden="1" x14ac:dyDescent="0.2">
      <c r="A708" s="24" t="s">
        <v>344</v>
      </c>
      <c r="B708" s="24">
        <v>51</v>
      </c>
      <c r="C708" s="50" t="s">
        <v>27</v>
      </c>
      <c r="D708" s="40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2"/>
    </row>
    <row r="709" spans="1:25" ht="48.75" hidden="1" customHeight="1" x14ac:dyDescent="0.2">
      <c r="A709" s="28" t="s">
        <v>344</v>
      </c>
      <c r="B709" s="28">
        <v>51</v>
      </c>
      <c r="C709" s="51" t="s">
        <v>27</v>
      </c>
      <c r="D709" s="54">
        <v>3861</v>
      </c>
      <c r="E709" s="32" t="s">
        <v>282</v>
      </c>
      <c r="H709" s="56"/>
      <c r="J709" s="56"/>
      <c r="L709" s="33" t="str">
        <f t="shared" si="328"/>
        <v>-</v>
      </c>
      <c r="M709" s="1">
        <v>51000000</v>
      </c>
      <c r="N709" s="56"/>
      <c r="O709" s="1"/>
      <c r="P709" s="56"/>
      <c r="Q709" s="1">
        <v>85000000</v>
      </c>
      <c r="R709" s="1"/>
      <c r="S709" s="56"/>
      <c r="T709" s="1"/>
      <c r="U709" s="56"/>
    </row>
    <row r="710" spans="1:25" s="23" customFormat="1" ht="94.5" x14ac:dyDescent="0.2">
      <c r="A710" s="165" t="s">
        <v>509</v>
      </c>
      <c r="B710" s="166"/>
      <c r="C710" s="166"/>
      <c r="D710" s="166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2"/>
    </row>
    <row r="711" spans="1:25" s="23" customFormat="1" ht="15.75" hidden="1" x14ac:dyDescent="0.2">
      <c r="A711" s="24" t="s">
        <v>334</v>
      </c>
      <c r="B711" s="24">
        <v>11</v>
      </c>
      <c r="C711" s="50" t="s">
        <v>27</v>
      </c>
      <c r="D711" s="40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2"/>
    </row>
    <row r="712" spans="1:25" ht="45" hidden="1" x14ac:dyDescent="0.2">
      <c r="A712" s="28" t="s">
        <v>334</v>
      </c>
      <c r="B712" s="28">
        <v>11</v>
      </c>
      <c r="C712" s="51" t="s">
        <v>27</v>
      </c>
      <c r="D712" s="54">
        <v>3861</v>
      </c>
      <c r="E712" s="32" t="s">
        <v>282</v>
      </c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</row>
    <row r="713" spans="1:25" s="23" customFormat="1" ht="15.75" hidden="1" x14ac:dyDescent="0.2">
      <c r="A713" s="24" t="s">
        <v>334</v>
      </c>
      <c r="B713" s="24">
        <v>12</v>
      </c>
      <c r="C713" s="50" t="s">
        <v>27</v>
      </c>
      <c r="D713" s="40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2"/>
    </row>
    <row r="714" spans="1:25" ht="45" hidden="1" x14ac:dyDescent="0.2">
      <c r="A714" s="28" t="s">
        <v>334</v>
      </c>
      <c r="B714" s="28">
        <v>12</v>
      </c>
      <c r="C714" s="51" t="s">
        <v>27</v>
      </c>
      <c r="D714" s="54">
        <v>3861</v>
      </c>
      <c r="E714" s="32" t="s">
        <v>282</v>
      </c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</row>
    <row r="715" spans="1:25" s="23" customFormat="1" ht="15.75" hidden="1" x14ac:dyDescent="0.2">
      <c r="A715" s="24" t="s">
        <v>334</v>
      </c>
      <c r="B715" s="24">
        <v>51</v>
      </c>
      <c r="C715" s="50" t="s">
        <v>27</v>
      </c>
      <c r="D715" s="40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2"/>
    </row>
    <row r="716" spans="1:25" ht="45" hidden="1" x14ac:dyDescent="0.2">
      <c r="A716" s="28" t="s">
        <v>334</v>
      </c>
      <c r="B716" s="28">
        <v>51</v>
      </c>
      <c r="C716" s="51" t="s">
        <v>27</v>
      </c>
      <c r="D716" s="54">
        <v>3861</v>
      </c>
      <c r="E716" s="32" t="s">
        <v>282</v>
      </c>
      <c r="H716" s="56"/>
      <c r="J716" s="56"/>
      <c r="L716" s="33" t="str">
        <f t="shared" si="328"/>
        <v>-</v>
      </c>
      <c r="M716" s="1">
        <v>123928470</v>
      </c>
      <c r="N716" s="56"/>
      <c r="O716" s="1"/>
      <c r="P716" s="56"/>
      <c r="Q716" s="1">
        <v>165237960</v>
      </c>
      <c r="R716" s="1"/>
      <c r="S716" s="56"/>
      <c r="T716" s="1"/>
      <c r="U716" s="56"/>
    </row>
    <row r="717" spans="1:25" ht="94.5" x14ac:dyDescent="0.2">
      <c r="A717" s="165" t="s">
        <v>510</v>
      </c>
      <c r="B717" s="165"/>
      <c r="C717" s="165"/>
      <c r="D717" s="165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23" customFormat="1" ht="15.75" hidden="1" x14ac:dyDescent="0.2">
      <c r="A718" s="24" t="s">
        <v>104</v>
      </c>
      <c r="B718" s="25">
        <v>11</v>
      </c>
      <c r="C718" s="50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2"/>
    </row>
    <row r="719" spans="1:25" ht="45" hidden="1" x14ac:dyDescent="0.2">
      <c r="A719" s="28" t="s">
        <v>104</v>
      </c>
      <c r="B719" s="29">
        <v>11</v>
      </c>
      <c r="C719" s="51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</row>
    <row r="720" spans="1:25" s="23" customFormat="1" ht="15.75" hidden="1" x14ac:dyDescent="0.2">
      <c r="A720" s="24" t="s">
        <v>104</v>
      </c>
      <c r="B720" s="25">
        <v>12</v>
      </c>
      <c r="C720" s="50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2"/>
    </row>
    <row r="721" spans="1:25" s="23" customFormat="1" ht="45" hidden="1" x14ac:dyDescent="0.2">
      <c r="A721" s="28" t="s">
        <v>104</v>
      </c>
      <c r="B721" s="29">
        <v>12</v>
      </c>
      <c r="C721" s="51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2"/>
    </row>
    <row r="722" spans="1:25" s="23" customFormat="1" ht="15.75" hidden="1" x14ac:dyDescent="0.2">
      <c r="A722" s="24" t="s">
        <v>104</v>
      </c>
      <c r="B722" s="25">
        <v>51</v>
      </c>
      <c r="C722" s="50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2"/>
    </row>
    <row r="723" spans="1:25" ht="45" hidden="1" x14ac:dyDescent="0.2">
      <c r="A723" s="28" t="s">
        <v>104</v>
      </c>
      <c r="B723" s="29">
        <v>51</v>
      </c>
      <c r="C723" s="51" t="s">
        <v>27</v>
      </c>
      <c r="D723" s="31">
        <v>3861</v>
      </c>
      <c r="E723" s="32" t="s">
        <v>282</v>
      </c>
      <c r="G723" s="1">
        <v>9095000</v>
      </c>
      <c r="H723" s="56"/>
      <c r="I723" s="1">
        <v>11465000</v>
      </c>
      <c r="J723" s="56"/>
      <c r="K723" s="1">
        <v>12879493.529999999</v>
      </c>
      <c r="L723" s="33">
        <f t="shared" si="372"/>
        <v>112.33749262974268</v>
      </c>
      <c r="M723" s="1">
        <v>0</v>
      </c>
      <c r="N723" s="56"/>
      <c r="O723" s="1"/>
      <c r="P723" s="56"/>
      <c r="Q723" s="1">
        <v>0</v>
      </c>
      <c r="R723" s="1"/>
      <c r="S723" s="56"/>
      <c r="T723" s="1"/>
      <c r="U723" s="56"/>
    </row>
    <row r="724" spans="1:25" s="23" customFormat="1" ht="15.75" hidden="1" x14ac:dyDescent="0.2">
      <c r="A724" s="24" t="s">
        <v>104</v>
      </c>
      <c r="B724" s="25">
        <v>563</v>
      </c>
      <c r="C724" s="50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2"/>
    </row>
    <row r="725" spans="1:25" ht="45" hidden="1" x14ac:dyDescent="0.2">
      <c r="A725" s="28" t="s">
        <v>104</v>
      </c>
      <c r="B725" s="29">
        <v>563</v>
      </c>
      <c r="C725" s="51" t="s">
        <v>27</v>
      </c>
      <c r="D725" s="31">
        <v>3861</v>
      </c>
      <c r="E725" s="32" t="s">
        <v>282</v>
      </c>
      <c r="J725" s="56"/>
      <c r="L725" s="33" t="str">
        <f t="shared" si="372"/>
        <v>-</v>
      </c>
      <c r="M725" s="1"/>
      <c r="N725" s="1"/>
      <c r="O725" s="1"/>
      <c r="P725" s="56"/>
      <c r="Q725" s="1"/>
      <c r="R725" s="1"/>
      <c r="S725" s="56"/>
      <c r="T725" s="1"/>
      <c r="U725" s="56"/>
    </row>
    <row r="726" spans="1:25" ht="78.75" x14ac:dyDescent="0.2">
      <c r="A726" s="165" t="s">
        <v>511</v>
      </c>
      <c r="B726" s="166"/>
      <c r="C726" s="166"/>
      <c r="D726" s="166"/>
      <c r="E726" s="20" t="s">
        <v>352</v>
      </c>
      <c r="F726" s="20" t="s">
        <v>253</v>
      </c>
      <c r="G726" s="53">
        <f>G727+G729</f>
        <v>1800000</v>
      </c>
      <c r="H726" s="53">
        <f>H727+H729</f>
        <v>270000</v>
      </c>
      <c r="I726" s="53">
        <f>I727+I729+I731</f>
        <v>1857000</v>
      </c>
      <c r="J726" s="53">
        <f t="shared" ref="J726:U726" si="377">J727+J729+J731</f>
        <v>327000</v>
      </c>
      <c r="K726" s="53">
        <f t="shared" si="377"/>
        <v>1074909.33</v>
      </c>
      <c r="L726" s="22">
        <f t="shared" si="372"/>
        <v>57.884185783521815</v>
      </c>
      <c r="M726" s="53">
        <f t="shared" si="377"/>
        <v>0</v>
      </c>
      <c r="N726" s="53">
        <f t="shared" si="377"/>
        <v>0</v>
      </c>
      <c r="O726" s="53">
        <f t="shared" si="377"/>
        <v>0</v>
      </c>
      <c r="P726" s="53">
        <f t="shared" si="377"/>
        <v>0</v>
      </c>
      <c r="Q726" s="53">
        <f t="shared" si="377"/>
        <v>0</v>
      </c>
      <c r="R726" s="53">
        <f t="shared" si="377"/>
        <v>0</v>
      </c>
      <c r="S726" s="53">
        <f t="shared" si="377"/>
        <v>0</v>
      </c>
      <c r="T726" s="53">
        <f t="shared" si="377"/>
        <v>0</v>
      </c>
      <c r="U726" s="53">
        <f t="shared" si="377"/>
        <v>0</v>
      </c>
    </row>
    <row r="727" spans="1:25" s="23" customFormat="1" ht="15.75" hidden="1" x14ac:dyDescent="0.2">
      <c r="A727" s="24" t="s">
        <v>223</v>
      </c>
      <c r="B727" s="25">
        <v>12</v>
      </c>
      <c r="C727" s="50" t="s">
        <v>28</v>
      </c>
      <c r="D727" s="40">
        <v>323</v>
      </c>
      <c r="E727" s="20"/>
      <c r="F727" s="20"/>
      <c r="G727" s="53">
        <f>SUM(G728)</f>
        <v>270000</v>
      </c>
      <c r="H727" s="53">
        <f t="shared" ref="H727:U727" si="378">SUM(H728)</f>
        <v>270000</v>
      </c>
      <c r="I727" s="53">
        <f t="shared" si="378"/>
        <v>327000</v>
      </c>
      <c r="J727" s="53">
        <f t="shared" si="378"/>
        <v>327000</v>
      </c>
      <c r="K727" s="53">
        <f t="shared" si="378"/>
        <v>161236.4</v>
      </c>
      <c r="L727" s="22">
        <f t="shared" si="372"/>
        <v>49.307767584097853</v>
      </c>
      <c r="M727" s="53">
        <f t="shared" si="378"/>
        <v>0</v>
      </c>
      <c r="N727" s="53">
        <f t="shared" si="378"/>
        <v>0</v>
      </c>
      <c r="O727" s="53">
        <f t="shared" si="378"/>
        <v>0</v>
      </c>
      <c r="P727" s="53">
        <f t="shared" si="378"/>
        <v>0</v>
      </c>
      <c r="Q727" s="53">
        <f t="shared" si="378"/>
        <v>0</v>
      </c>
      <c r="R727" s="53">
        <f t="shared" si="378"/>
        <v>0</v>
      </c>
      <c r="S727" s="53">
        <f t="shared" si="378"/>
        <v>0</v>
      </c>
      <c r="T727" s="53">
        <f t="shared" si="378"/>
        <v>0</v>
      </c>
      <c r="U727" s="53">
        <f t="shared" si="378"/>
        <v>0</v>
      </c>
      <c r="V727" s="21"/>
      <c r="W727" s="21"/>
      <c r="X727" s="21"/>
      <c r="Y727" s="12"/>
    </row>
    <row r="728" spans="1:25" hidden="1" x14ac:dyDescent="0.2">
      <c r="A728" s="28" t="s">
        <v>223</v>
      </c>
      <c r="B728" s="29">
        <v>12</v>
      </c>
      <c r="C728" s="51" t="s">
        <v>28</v>
      </c>
      <c r="D728" s="31">
        <v>3237</v>
      </c>
      <c r="E728" s="32" t="s">
        <v>36</v>
      </c>
      <c r="G728" s="52">
        <v>270000</v>
      </c>
      <c r="H728" s="52">
        <v>270000</v>
      </c>
      <c r="I728" s="52">
        <v>327000</v>
      </c>
      <c r="J728" s="52">
        <v>327000</v>
      </c>
      <c r="K728" s="52">
        <v>161236.4</v>
      </c>
      <c r="L728" s="33">
        <f t="shared" si="372"/>
        <v>49.307767584097853</v>
      </c>
      <c r="M728" s="52">
        <v>0</v>
      </c>
      <c r="N728" s="52">
        <v>0</v>
      </c>
      <c r="O728" s="52"/>
      <c r="P728" s="52">
        <f>O728</f>
        <v>0</v>
      </c>
      <c r="Q728" s="52">
        <v>0</v>
      </c>
      <c r="R728" s="52"/>
      <c r="S728" s="52">
        <f>R728</f>
        <v>0</v>
      </c>
      <c r="T728" s="52"/>
      <c r="U728" s="52">
        <f>T728</f>
        <v>0</v>
      </c>
    </row>
    <row r="729" spans="1:25" s="23" customFormat="1" ht="15.75" hidden="1" x14ac:dyDescent="0.2">
      <c r="A729" s="24" t="s">
        <v>223</v>
      </c>
      <c r="B729" s="25">
        <v>51</v>
      </c>
      <c r="C729" s="50" t="s">
        <v>28</v>
      </c>
      <c r="D729" s="27">
        <v>323</v>
      </c>
      <c r="E729" s="20"/>
      <c r="F729" s="20"/>
      <c r="G729" s="53">
        <f>SUM(G730)</f>
        <v>1530000</v>
      </c>
      <c r="H729" s="53">
        <f t="shared" ref="H729:U729" si="379">SUM(H730)</f>
        <v>0</v>
      </c>
      <c r="I729" s="53">
        <f t="shared" si="379"/>
        <v>1530000</v>
      </c>
      <c r="J729" s="53">
        <f t="shared" si="379"/>
        <v>0</v>
      </c>
      <c r="K729" s="53">
        <f t="shared" si="379"/>
        <v>913672.93</v>
      </c>
      <c r="L729" s="22">
        <f t="shared" si="372"/>
        <v>59.717184967320271</v>
      </c>
      <c r="M729" s="53">
        <f t="shared" si="379"/>
        <v>0</v>
      </c>
      <c r="N729" s="53">
        <f t="shared" si="379"/>
        <v>0</v>
      </c>
      <c r="O729" s="53">
        <f t="shared" si="379"/>
        <v>0</v>
      </c>
      <c r="P729" s="53">
        <f t="shared" si="379"/>
        <v>0</v>
      </c>
      <c r="Q729" s="53">
        <f t="shared" si="379"/>
        <v>0</v>
      </c>
      <c r="R729" s="53">
        <f t="shared" si="379"/>
        <v>0</v>
      </c>
      <c r="S729" s="53">
        <f t="shared" si="379"/>
        <v>0</v>
      </c>
      <c r="T729" s="53">
        <f t="shared" si="379"/>
        <v>0</v>
      </c>
      <c r="U729" s="53">
        <f t="shared" si="379"/>
        <v>0</v>
      </c>
      <c r="V729" s="21"/>
      <c r="W729" s="21"/>
      <c r="X729" s="21"/>
      <c r="Y729" s="12"/>
    </row>
    <row r="730" spans="1:25" hidden="1" x14ac:dyDescent="0.2">
      <c r="A730" s="28" t="s">
        <v>223</v>
      </c>
      <c r="B730" s="29">
        <v>51</v>
      </c>
      <c r="C730" s="51" t="s">
        <v>28</v>
      </c>
      <c r="D730" s="31">
        <v>3237</v>
      </c>
      <c r="E730" s="32" t="s">
        <v>36</v>
      </c>
      <c r="G730" s="52">
        <v>1530000</v>
      </c>
      <c r="H730" s="71"/>
      <c r="I730" s="52">
        <v>1530000</v>
      </c>
      <c r="J730" s="56"/>
      <c r="K730" s="52">
        <v>913672.93</v>
      </c>
      <c r="L730" s="33">
        <f t="shared" si="372"/>
        <v>59.717184967320271</v>
      </c>
      <c r="M730" s="52">
        <v>0</v>
      </c>
      <c r="N730" s="71"/>
      <c r="O730" s="52"/>
      <c r="P730" s="56"/>
      <c r="Q730" s="52">
        <v>0</v>
      </c>
      <c r="R730" s="52"/>
      <c r="S730" s="56"/>
      <c r="T730" s="52"/>
      <c r="U730" s="56"/>
    </row>
    <row r="731" spans="1:25" s="23" customFormat="1" ht="15.75" hidden="1" x14ac:dyDescent="0.2">
      <c r="A731" s="24" t="s">
        <v>223</v>
      </c>
      <c r="B731" s="25">
        <v>563</v>
      </c>
      <c r="C731" s="50" t="s">
        <v>28</v>
      </c>
      <c r="D731" s="27">
        <v>323</v>
      </c>
      <c r="E731" s="20"/>
      <c r="F731" s="20"/>
      <c r="G731" s="53"/>
      <c r="H731" s="53"/>
      <c r="I731" s="53">
        <f>I732</f>
        <v>0</v>
      </c>
      <c r="J731" s="53">
        <f t="shared" ref="J731:U731" si="380">J732</f>
        <v>0</v>
      </c>
      <c r="K731" s="53">
        <f t="shared" si="380"/>
        <v>0</v>
      </c>
      <c r="L731" s="22" t="str">
        <f t="shared" si="372"/>
        <v>-</v>
      </c>
      <c r="M731" s="53">
        <f t="shared" si="380"/>
        <v>0</v>
      </c>
      <c r="N731" s="53">
        <f t="shared" si="380"/>
        <v>0</v>
      </c>
      <c r="O731" s="53">
        <f t="shared" si="380"/>
        <v>0</v>
      </c>
      <c r="P731" s="53">
        <f t="shared" si="380"/>
        <v>0</v>
      </c>
      <c r="Q731" s="53">
        <f t="shared" si="380"/>
        <v>0</v>
      </c>
      <c r="R731" s="53">
        <f t="shared" si="380"/>
        <v>0</v>
      </c>
      <c r="S731" s="53">
        <f t="shared" si="380"/>
        <v>0</v>
      </c>
      <c r="T731" s="53">
        <f t="shared" si="380"/>
        <v>0</v>
      </c>
      <c r="U731" s="53">
        <f t="shared" si="380"/>
        <v>0</v>
      </c>
      <c r="V731" s="21"/>
      <c r="W731" s="21"/>
      <c r="X731" s="21"/>
      <c r="Y731" s="12"/>
    </row>
    <row r="732" spans="1:25" hidden="1" x14ac:dyDescent="0.2">
      <c r="A732" s="28" t="s">
        <v>223</v>
      </c>
      <c r="B732" s="29">
        <v>563</v>
      </c>
      <c r="C732" s="51" t="s">
        <v>28</v>
      </c>
      <c r="D732" s="31">
        <v>3237</v>
      </c>
      <c r="E732" s="32" t="s">
        <v>36</v>
      </c>
      <c r="G732" s="52"/>
      <c r="H732" s="52"/>
      <c r="I732" s="52"/>
      <c r="J732" s="56"/>
      <c r="K732" s="52"/>
      <c r="L732" s="33" t="str">
        <f t="shared" si="372"/>
        <v>-</v>
      </c>
      <c r="M732" s="52"/>
      <c r="N732" s="52"/>
      <c r="O732" s="52"/>
      <c r="P732" s="56"/>
      <c r="Q732" s="52"/>
      <c r="R732" s="52"/>
      <c r="S732" s="56"/>
      <c r="T732" s="52"/>
      <c r="U732" s="56"/>
    </row>
    <row r="733" spans="1:25" ht="110.25" x14ac:dyDescent="0.2">
      <c r="A733" s="165" t="s">
        <v>512</v>
      </c>
      <c r="B733" s="166"/>
      <c r="C733" s="166"/>
      <c r="D733" s="166"/>
      <c r="E733" s="20" t="s">
        <v>321</v>
      </c>
      <c r="F733" s="20" t="s">
        <v>249</v>
      </c>
      <c r="G733" s="53">
        <f>G734+G736+G738+G740</f>
        <v>795703</v>
      </c>
      <c r="H733" s="53">
        <f>H734+H736+H738+H740</f>
        <v>120703</v>
      </c>
      <c r="I733" s="53">
        <f>I734+I736+I738+I740+I742</f>
        <v>795703</v>
      </c>
      <c r="J733" s="53">
        <f t="shared" ref="J733:U733" si="381">J734+J736+J738+J740+J742</f>
        <v>120703</v>
      </c>
      <c r="K733" s="53">
        <f t="shared" si="381"/>
        <v>0</v>
      </c>
      <c r="L733" s="22">
        <f t="shared" si="372"/>
        <v>0</v>
      </c>
      <c r="M733" s="53">
        <f t="shared" si="381"/>
        <v>1856246</v>
      </c>
      <c r="N733" s="53">
        <f t="shared" si="381"/>
        <v>281246</v>
      </c>
      <c r="O733" s="53">
        <f t="shared" si="381"/>
        <v>0</v>
      </c>
      <c r="P733" s="53">
        <f t="shared" si="381"/>
        <v>0</v>
      </c>
      <c r="Q733" s="53">
        <f t="shared" si="381"/>
        <v>1325476</v>
      </c>
      <c r="R733" s="53">
        <f t="shared" si="381"/>
        <v>0</v>
      </c>
      <c r="S733" s="53">
        <f t="shared" si="381"/>
        <v>0</v>
      </c>
      <c r="T733" s="53">
        <f t="shared" si="381"/>
        <v>0</v>
      </c>
      <c r="U733" s="53">
        <f t="shared" si="381"/>
        <v>0</v>
      </c>
    </row>
    <row r="734" spans="1:25" s="23" customFormat="1" ht="15.75" hidden="1" x14ac:dyDescent="0.2">
      <c r="A734" s="24" t="s">
        <v>320</v>
      </c>
      <c r="B734" s="25">
        <v>12</v>
      </c>
      <c r="C734" s="50" t="s">
        <v>28</v>
      </c>
      <c r="D734" s="27">
        <v>323</v>
      </c>
      <c r="E734" s="20"/>
      <c r="F734" s="20"/>
      <c r="G734" s="53">
        <f>SUM(G735)</f>
        <v>120703</v>
      </c>
      <c r="H734" s="53">
        <f t="shared" ref="H734:U734" si="382">SUM(H735)</f>
        <v>120703</v>
      </c>
      <c r="I734" s="53">
        <f t="shared" si="382"/>
        <v>120703</v>
      </c>
      <c r="J734" s="53">
        <f t="shared" si="382"/>
        <v>120703</v>
      </c>
      <c r="K734" s="53">
        <f t="shared" si="382"/>
        <v>0</v>
      </c>
      <c r="L734" s="22">
        <f t="shared" si="372"/>
        <v>0</v>
      </c>
      <c r="M734" s="53">
        <f t="shared" si="382"/>
        <v>281246</v>
      </c>
      <c r="N734" s="53">
        <f t="shared" si="382"/>
        <v>281246</v>
      </c>
      <c r="O734" s="53">
        <f t="shared" si="382"/>
        <v>0</v>
      </c>
      <c r="P734" s="53">
        <f t="shared" si="382"/>
        <v>0</v>
      </c>
      <c r="Q734" s="53">
        <f t="shared" si="382"/>
        <v>200476</v>
      </c>
      <c r="R734" s="53">
        <f t="shared" si="382"/>
        <v>0</v>
      </c>
      <c r="S734" s="53">
        <f t="shared" si="382"/>
        <v>0</v>
      </c>
      <c r="T734" s="53">
        <f t="shared" si="382"/>
        <v>0</v>
      </c>
      <c r="U734" s="53">
        <f t="shared" si="382"/>
        <v>0</v>
      </c>
      <c r="V734" s="21"/>
      <c r="W734" s="21"/>
      <c r="X734" s="21"/>
      <c r="Y734" s="12"/>
    </row>
    <row r="735" spans="1:25" s="23" customFormat="1" ht="15.75" hidden="1" x14ac:dyDescent="0.2">
      <c r="A735" s="28" t="s">
        <v>320</v>
      </c>
      <c r="B735" s="29">
        <v>12</v>
      </c>
      <c r="C735" s="51" t="s">
        <v>28</v>
      </c>
      <c r="D735" s="31">
        <v>3237</v>
      </c>
      <c r="E735" s="32" t="s">
        <v>36</v>
      </c>
      <c r="F735" s="32"/>
      <c r="G735" s="52">
        <v>120703</v>
      </c>
      <c r="H735" s="52">
        <v>120703</v>
      </c>
      <c r="I735" s="52">
        <v>120703</v>
      </c>
      <c r="J735" s="52">
        <v>120703</v>
      </c>
      <c r="K735" s="52">
        <v>0</v>
      </c>
      <c r="L735" s="33">
        <f t="shared" si="372"/>
        <v>0</v>
      </c>
      <c r="M735" s="52">
        <v>281246</v>
      </c>
      <c r="N735" s="52">
        <v>281246</v>
      </c>
      <c r="O735" s="52"/>
      <c r="P735" s="52">
        <f>O735</f>
        <v>0</v>
      </c>
      <c r="Q735" s="52">
        <v>200476</v>
      </c>
      <c r="R735" s="52"/>
      <c r="S735" s="52">
        <f>R735</f>
        <v>0</v>
      </c>
      <c r="T735" s="52">
        <v>0</v>
      </c>
      <c r="U735" s="52">
        <f>T735</f>
        <v>0</v>
      </c>
      <c r="V735" s="21"/>
      <c r="W735" s="21"/>
      <c r="X735" s="21"/>
      <c r="Y735" s="12"/>
    </row>
    <row r="736" spans="1:25" s="23" customFormat="1" ht="15.75" hidden="1" x14ac:dyDescent="0.2">
      <c r="A736" s="24" t="s">
        <v>320</v>
      </c>
      <c r="B736" s="25">
        <v>12</v>
      </c>
      <c r="C736" s="50" t="s">
        <v>28</v>
      </c>
      <c r="D736" s="27">
        <v>386</v>
      </c>
      <c r="E736" s="20"/>
      <c r="F736" s="20"/>
      <c r="G736" s="53">
        <f>SUM(G737)</f>
        <v>0</v>
      </c>
      <c r="H736" s="53">
        <f t="shared" ref="H736:U736" si="383">SUM(H737)</f>
        <v>0</v>
      </c>
      <c r="I736" s="53">
        <f t="shared" si="383"/>
        <v>0</v>
      </c>
      <c r="J736" s="53">
        <f t="shared" si="383"/>
        <v>0</v>
      </c>
      <c r="K736" s="53">
        <f t="shared" si="383"/>
        <v>0</v>
      </c>
      <c r="L736" s="22" t="str">
        <f t="shared" si="372"/>
        <v>-</v>
      </c>
      <c r="M736" s="53">
        <f t="shared" si="383"/>
        <v>0</v>
      </c>
      <c r="N736" s="53">
        <f t="shared" si="383"/>
        <v>0</v>
      </c>
      <c r="O736" s="53">
        <f t="shared" si="383"/>
        <v>0</v>
      </c>
      <c r="P736" s="53">
        <f t="shared" si="383"/>
        <v>0</v>
      </c>
      <c r="Q736" s="53">
        <f t="shared" si="383"/>
        <v>0</v>
      </c>
      <c r="R736" s="53">
        <f t="shared" si="383"/>
        <v>0</v>
      </c>
      <c r="S736" s="53">
        <f t="shared" si="383"/>
        <v>0</v>
      </c>
      <c r="T736" s="53">
        <f t="shared" si="383"/>
        <v>0</v>
      </c>
      <c r="U736" s="53">
        <f t="shared" si="383"/>
        <v>0</v>
      </c>
      <c r="V736" s="21"/>
      <c r="W736" s="21"/>
      <c r="X736" s="21"/>
      <c r="Y736" s="12"/>
    </row>
    <row r="737" spans="1:25" s="23" customFormat="1" ht="15.75" hidden="1" x14ac:dyDescent="0.2">
      <c r="A737" s="28" t="s">
        <v>320</v>
      </c>
      <c r="B737" s="29">
        <v>12</v>
      </c>
      <c r="C737" s="51" t="s">
        <v>28</v>
      </c>
      <c r="D737" s="72" t="s">
        <v>430</v>
      </c>
      <c r="E737" s="73"/>
      <c r="F737" s="32"/>
      <c r="G737" s="52"/>
      <c r="H737" s="52"/>
      <c r="I737" s="52"/>
      <c r="J737" s="52"/>
      <c r="K737" s="52"/>
      <c r="L737" s="33" t="str">
        <f t="shared" si="372"/>
        <v>-</v>
      </c>
      <c r="M737" s="52"/>
      <c r="N737" s="52"/>
      <c r="O737" s="52"/>
      <c r="P737" s="52">
        <f>O737</f>
        <v>0</v>
      </c>
      <c r="Q737" s="52"/>
      <c r="R737" s="52"/>
      <c r="S737" s="52">
        <f>R737</f>
        <v>0</v>
      </c>
      <c r="T737" s="52"/>
      <c r="U737" s="52">
        <f>T737</f>
        <v>0</v>
      </c>
      <c r="V737" s="21"/>
      <c r="W737" s="21"/>
      <c r="X737" s="21"/>
      <c r="Y737" s="12"/>
    </row>
    <row r="738" spans="1:25" s="23" customFormat="1" ht="15.75" hidden="1" x14ac:dyDescent="0.2">
      <c r="A738" s="24" t="s">
        <v>320</v>
      </c>
      <c r="B738" s="25">
        <v>51</v>
      </c>
      <c r="C738" s="50" t="s">
        <v>28</v>
      </c>
      <c r="D738" s="27">
        <v>323</v>
      </c>
      <c r="E738" s="20"/>
      <c r="F738" s="20"/>
      <c r="G738" s="53">
        <f>SUM(G739)</f>
        <v>675000</v>
      </c>
      <c r="H738" s="53">
        <f t="shared" ref="H738:U738" si="384">SUM(H739)</f>
        <v>0</v>
      </c>
      <c r="I738" s="53">
        <f t="shared" si="384"/>
        <v>675000</v>
      </c>
      <c r="J738" s="53">
        <f t="shared" si="384"/>
        <v>0</v>
      </c>
      <c r="K738" s="53">
        <f t="shared" si="384"/>
        <v>0</v>
      </c>
      <c r="L738" s="22">
        <f t="shared" si="372"/>
        <v>0</v>
      </c>
      <c r="M738" s="53">
        <f t="shared" si="384"/>
        <v>1575000</v>
      </c>
      <c r="N738" s="53">
        <f t="shared" si="384"/>
        <v>0</v>
      </c>
      <c r="O738" s="53">
        <f t="shared" si="384"/>
        <v>0</v>
      </c>
      <c r="P738" s="53">
        <f t="shared" si="384"/>
        <v>0</v>
      </c>
      <c r="Q738" s="53">
        <f t="shared" si="384"/>
        <v>1125000</v>
      </c>
      <c r="R738" s="53">
        <f t="shared" si="384"/>
        <v>0</v>
      </c>
      <c r="S738" s="53">
        <f t="shared" si="384"/>
        <v>0</v>
      </c>
      <c r="T738" s="53">
        <f t="shared" si="384"/>
        <v>0</v>
      </c>
      <c r="U738" s="53">
        <f t="shared" si="384"/>
        <v>0</v>
      </c>
      <c r="V738" s="21"/>
      <c r="W738" s="21"/>
      <c r="X738" s="21"/>
      <c r="Y738" s="12"/>
    </row>
    <row r="739" spans="1:25" s="23" customFormat="1" ht="15.75" hidden="1" x14ac:dyDescent="0.2">
      <c r="A739" s="28" t="s">
        <v>320</v>
      </c>
      <c r="B739" s="29">
        <v>51</v>
      </c>
      <c r="C739" s="51" t="s">
        <v>28</v>
      </c>
      <c r="D739" s="31">
        <v>3237</v>
      </c>
      <c r="E739" s="32" t="s">
        <v>36</v>
      </c>
      <c r="F739" s="32"/>
      <c r="G739" s="52">
        <v>675000</v>
      </c>
      <c r="H739" s="71"/>
      <c r="I739" s="52">
        <v>675000</v>
      </c>
      <c r="J739" s="56"/>
      <c r="K739" s="52">
        <v>0</v>
      </c>
      <c r="L739" s="33">
        <f t="shared" si="372"/>
        <v>0</v>
      </c>
      <c r="M739" s="52">
        <v>1575000</v>
      </c>
      <c r="N739" s="71"/>
      <c r="O739" s="52"/>
      <c r="P739" s="56"/>
      <c r="Q739" s="52">
        <v>1125000</v>
      </c>
      <c r="R739" s="52"/>
      <c r="S739" s="56"/>
      <c r="T739" s="52">
        <v>0</v>
      </c>
      <c r="U739" s="56"/>
      <c r="V739" s="21"/>
      <c r="W739" s="21"/>
      <c r="X739" s="21"/>
      <c r="Y739" s="12"/>
    </row>
    <row r="740" spans="1:25" s="23" customFormat="1" ht="15.75" hidden="1" x14ac:dyDescent="0.2">
      <c r="A740" s="24" t="s">
        <v>320</v>
      </c>
      <c r="B740" s="25">
        <v>51</v>
      </c>
      <c r="C740" s="50" t="s">
        <v>28</v>
      </c>
      <c r="D740" s="27">
        <v>386</v>
      </c>
      <c r="E740" s="20"/>
      <c r="F740" s="20"/>
      <c r="G740" s="53">
        <f>SUM(G741)</f>
        <v>0</v>
      </c>
      <c r="H740" s="53">
        <f t="shared" ref="H740:U740" si="385">SUM(H741)</f>
        <v>0</v>
      </c>
      <c r="I740" s="53">
        <f t="shared" si="385"/>
        <v>0</v>
      </c>
      <c r="J740" s="53">
        <f t="shared" si="385"/>
        <v>0</v>
      </c>
      <c r="K740" s="53">
        <f t="shared" si="385"/>
        <v>0</v>
      </c>
      <c r="L740" s="22" t="str">
        <f t="shared" si="372"/>
        <v>-</v>
      </c>
      <c r="M740" s="53">
        <f t="shared" si="385"/>
        <v>0</v>
      </c>
      <c r="N740" s="53">
        <f t="shared" si="385"/>
        <v>0</v>
      </c>
      <c r="O740" s="53">
        <f t="shared" si="385"/>
        <v>0</v>
      </c>
      <c r="P740" s="53">
        <f t="shared" si="385"/>
        <v>0</v>
      </c>
      <c r="Q740" s="53">
        <f t="shared" si="385"/>
        <v>0</v>
      </c>
      <c r="R740" s="53">
        <f t="shared" si="385"/>
        <v>0</v>
      </c>
      <c r="S740" s="53">
        <f t="shared" si="385"/>
        <v>0</v>
      </c>
      <c r="T740" s="53">
        <f t="shared" si="385"/>
        <v>0</v>
      </c>
      <c r="U740" s="53">
        <f t="shared" si="385"/>
        <v>0</v>
      </c>
      <c r="V740" s="21"/>
      <c r="W740" s="21"/>
      <c r="X740" s="21"/>
      <c r="Y740" s="12"/>
    </row>
    <row r="741" spans="1:25" s="23" customFormat="1" ht="45" hidden="1" x14ac:dyDescent="0.2">
      <c r="A741" s="28" t="s">
        <v>320</v>
      </c>
      <c r="B741" s="29">
        <v>51</v>
      </c>
      <c r="C741" s="51" t="s">
        <v>28</v>
      </c>
      <c r="D741" s="31">
        <v>3861</v>
      </c>
      <c r="E741" s="32" t="s">
        <v>282</v>
      </c>
      <c r="F741" s="32"/>
      <c r="G741" s="52"/>
      <c r="H741" s="52"/>
      <c r="I741" s="52"/>
      <c r="J741" s="56"/>
      <c r="K741" s="52"/>
      <c r="L741" s="33" t="str">
        <f t="shared" si="372"/>
        <v>-</v>
      </c>
      <c r="M741" s="52"/>
      <c r="N741" s="52"/>
      <c r="O741" s="52"/>
      <c r="P741" s="56"/>
      <c r="Q741" s="52"/>
      <c r="R741" s="52"/>
      <c r="S741" s="56"/>
      <c r="T741" s="52"/>
      <c r="U741" s="56"/>
      <c r="V741" s="21"/>
      <c r="W741" s="21"/>
      <c r="X741" s="21"/>
      <c r="Y741" s="12"/>
    </row>
    <row r="742" spans="1:25" s="23" customFormat="1" ht="15.75" hidden="1" x14ac:dyDescent="0.2">
      <c r="A742" s="24" t="s">
        <v>320</v>
      </c>
      <c r="B742" s="25">
        <v>563</v>
      </c>
      <c r="C742" s="50" t="s">
        <v>28</v>
      </c>
      <c r="D742" s="27">
        <v>323</v>
      </c>
      <c r="E742" s="20"/>
      <c r="F742" s="20"/>
      <c r="G742" s="53"/>
      <c r="H742" s="53"/>
      <c r="I742" s="53">
        <f>I743</f>
        <v>0</v>
      </c>
      <c r="J742" s="53">
        <f t="shared" ref="J742:U742" si="386">J743</f>
        <v>0</v>
      </c>
      <c r="K742" s="53">
        <f t="shared" si="386"/>
        <v>0</v>
      </c>
      <c r="L742" s="22" t="str">
        <f t="shared" si="372"/>
        <v>-</v>
      </c>
      <c r="M742" s="53">
        <f t="shared" si="386"/>
        <v>0</v>
      </c>
      <c r="N742" s="53">
        <f t="shared" si="386"/>
        <v>0</v>
      </c>
      <c r="O742" s="53">
        <f t="shared" si="386"/>
        <v>0</v>
      </c>
      <c r="P742" s="53">
        <f t="shared" si="386"/>
        <v>0</v>
      </c>
      <c r="Q742" s="53">
        <f t="shared" si="386"/>
        <v>0</v>
      </c>
      <c r="R742" s="53">
        <f t="shared" si="386"/>
        <v>0</v>
      </c>
      <c r="S742" s="53">
        <f t="shared" si="386"/>
        <v>0</v>
      </c>
      <c r="T742" s="53">
        <f t="shared" si="386"/>
        <v>0</v>
      </c>
      <c r="U742" s="53">
        <f t="shared" si="386"/>
        <v>0</v>
      </c>
      <c r="V742" s="21"/>
      <c r="W742" s="21"/>
      <c r="X742" s="21"/>
      <c r="Y742" s="12"/>
    </row>
    <row r="743" spans="1:25" s="23" customFormat="1" ht="15.75" hidden="1" x14ac:dyDescent="0.2">
      <c r="A743" s="28" t="s">
        <v>320</v>
      </c>
      <c r="B743" s="29">
        <v>563</v>
      </c>
      <c r="C743" s="51" t="s">
        <v>28</v>
      </c>
      <c r="D743" s="31">
        <v>3237</v>
      </c>
      <c r="E743" s="32" t="s">
        <v>36</v>
      </c>
      <c r="F743" s="32"/>
      <c r="G743" s="52"/>
      <c r="H743" s="52"/>
      <c r="I743" s="52"/>
      <c r="J743" s="56"/>
      <c r="K743" s="52"/>
      <c r="L743" s="33" t="str">
        <f t="shared" si="372"/>
        <v>-</v>
      </c>
      <c r="M743" s="52"/>
      <c r="N743" s="52"/>
      <c r="O743" s="52"/>
      <c r="P743" s="56"/>
      <c r="Q743" s="52"/>
      <c r="R743" s="52"/>
      <c r="S743" s="56"/>
      <c r="T743" s="52"/>
      <c r="U743" s="56"/>
      <c r="V743" s="21"/>
      <c r="W743" s="21"/>
      <c r="X743" s="21"/>
      <c r="Y743" s="12"/>
    </row>
    <row r="744" spans="1:25" ht="93.75" customHeight="1" x14ac:dyDescent="0.2">
      <c r="A744" s="165" t="s">
        <v>513</v>
      </c>
      <c r="B744" s="166"/>
      <c r="C744" s="166"/>
      <c r="D744" s="166"/>
      <c r="E744" s="20" t="s">
        <v>351</v>
      </c>
      <c r="F744" s="20" t="s">
        <v>251</v>
      </c>
      <c r="G744" s="53">
        <f>G745+G747+G749</f>
        <v>3600000</v>
      </c>
      <c r="H744" s="53">
        <f>H745+H747+H749</f>
        <v>540000</v>
      </c>
      <c r="I744" s="53">
        <f>I745+I747+I749+I751</f>
        <v>3600000</v>
      </c>
      <c r="J744" s="53">
        <f t="shared" ref="J744:U744" si="387">J745+J747+J749+J751</f>
        <v>540000</v>
      </c>
      <c r="K744" s="53">
        <f t="shared" si="387"/>
        <v>2494873.91</v>
      </c>
      <c r="L744" s="22">
        <f t="shared" si="372"/>
        <v>69.302053055555561</v>
      </c>
      <c r="M744" s="53">
        <f t="shared" si="387"/>
        <v>2400000</v>
      </c>
      <c r="N744" s="53">
        <f t="shared" si="387"/>
        <v>360000</v>
      </c>
      <c r="O744" s="53">
        <f t="shared" si="387"/>
        <v>0</v>
      </c>
      <c r="P744" s="53">
        <f t="shared" si="387"/>
        <v>0</v>
      </c>
      <c r="Q744" s="53">
        <f t="shared" si="387"/>
        <v>0</v>
      </c>
      <c r="R744" s="53">
        <f t="shared" si="387"/>
        <v>0</v>
      </c>
      <c r="S744" s="53">
        <f t="shared" si="387"/>
        <v>0</v>
      </c>
      <c r="T744" s="53">
        <f t="shared" si="387"/>
        <v>0</v>
      </c>
      <c r="U744" s="53">
        <f t="shared" si="387"/>
        <v>0</v>
      </c>
    </row>
    <row r="745" spans="1:25" s="23" customFormat="1" ht="15.75" hidden="1" x14ac:dyDescent="0.2">
      <c r="A745" s="24" t="s">
        <v>278</v>
      </c>
      <c r="B745" s="25">
        <v>11</v>
      </c>
      <c r="C745" s="50" t="s">
        <v>27</v>
      </c>
      <c r="D745" s="40">
        <v>386</v>
      </c>
      <c r="E745" s="20"/>
      <c r="F745" s="20"/>
      <c r="G745" s="53">
        <f>SUM(G746)</f>
        <v>0</v>
      </c>
      <c r="H745" s="53">
        <f t="shared" ref="H745:U745" si="388">SUM(H746)</f>
        <v>0</v>
      </c>
      <c r="I745" s="53">
        <f t="shared" si="388"/>
        <v>0</v>
      </c>
      <c r="J745" s="53">
        <f t="shared" si="388"/>
        <v>0</v>
      </c>
      <c r="K745" s="53">
        <f t="shared" si="388"/>
        <v>0</v>
      </c>
      <c r="L745" s="22" t="str">
        <f t="shared" si="372"/>
        <v>-</v>
      </c>
      <c r="M745" s="53">
        <f t="shared" si="388"/>
        <v>0</v>
      </c>
      <c r="N745" s="53">
        <f t="shared" si="388"/>
        <v>0</v>
      </c>
      <c r="O745" s="53">
        <f t="shared" si="388"/>
        <v>0</v>
      </c>
      <c r="P745" s="53">
        <f t="shared" si="388"/>
        <v>0</v>
      </c>
      <c r="Q745" s="53">
        <f t="shared" si="388"/>
        <v>0</v>
      </c>
      <c r="R745" s="53">
        <f t="shared" si="388"/>
        <v>0</v>
      </c>
      <c r="S745" s="53">
        <f t="shared" si="388"/>
        <v>0</v>
      </c>
      <c r="T745" s="53">
        <f t="shared" si="388"/>
        <v>0</v>
      </c>
      <c r="U745" s="53">
        <f t="shared" si="388"/>
        <v>0</v>
      </c>
      <c r="V745" s="21"/>
      <c r="W745" s="21"/>
      <c r="X745" s="21"/>
      <c r="Y745" s="12"/>
    </row>
    <row r="746" spans="1:25" ht="45" hidden="1" x14ac:dyDescent="0.2">
      <c r="A746" s="28" t="s">
        <v>278</v>
      </c>
      <c r="B746" s="29">
        <v>11</v>
      </c>
      <c r="C746" s="51" t="s">
        <v>27</v>
      </c>
      <c r="D746" s="31">
        <v>3861</v>
      </c>
      <c r="E746" s="32" t="s">
        <v>282</v>
      </c>
      <c r="G746" s="52"/>
      <c r="H746" s="52"/>
      <c r="I746" s="52">
        <v>0</v>
      </c>
      <c r="J746" s="52">
        <v>0</v>
      </c>
      <c r="K746" s="52"/>
      <c r="L746" s="33" t="str">
        <f t="shared" si="372"/>
        <v>-</v>
      </c>
      <c r="M746" s="52"/>
      <c r="N746" s="52"/>
      <c r="O746" s="52"/>
      <c r="P746" s="52">
        <f>O746</f>
        <v>0</v>
      </c>
      <c r="Q746" s="52"/>
      <c r="R746" s="52">
        <v>0</v>
      </c>
      <c r="S746" s="52">
        <f>R746</f>
        <v>0</v>
      </c>
      <c r="T746" s="52">
        <v>0</v>
      </c>
      <c r="U746" s="52">
        <f>T746</f>
        <v>0</v>
      </c>
    </row>
    <row r="747" spans="1:25" s="23" customFormat="1" ht="15.75" hidden="1" x14ac:dyDescent="0.2">
      <c r="A747" s="24" t="s">
        <v>278</v>
      </c>
      <c r="B747" s="25">
        <v>12</v>
      </c>
      <c r="C747" s="50" t="s">
        <v>27</v>
      </c>
      <c r="D747" s="27">
        <v>386</v>
      </c>
      <c r="E747" s="20"/>
      <c r="F747" s="20"/>
      <c r="G747" s="53">
        <f>SUM(G748)</f>
        <v>540000</v>
      </c>
      <c r="H747" s="53">
        <f t="shared" ref="H747:U747" si="389">SUM(H748)</f>
        <v>540000</v>
      </c>
      <c r="I747" s="53">
        <f t="shared" si="389"/>
        <v>540000</v>
      </c>
      <c r="J747" s="53">
        <f t="shared" si="389"/>
        <v>540000</v>
      </c>
      <c r="K747" s="53">
        <f t="shared" si="389"/>
        <v>374231.08</v>
      </c>
      <c r="L747" s="22">
        <f t="shared" si="372"/>
        <v>69.302051851851857</v>
      </c>
      <c r="M747" s="53">
        <f t="shared" si="389"/>
        <v>360000</v>
      </c>
      <c r="N747" s="53">
        <f t="shared" si="389"/>
        <v>360000</v>
      </c>
      <c r="O747" s="53">
        <f t="shared" si="389"/>
        <v>0</v>
      </c>
      <c r="P747" s="53">
        <f t="shared" si="389"/>
        <v>0</v>
      </c>
      <c r="Q747" s="53">
        <f t="shared" si="389"/>
        <v>0</v>
      </c>
      <c r="R747" s="53">
        <f t="shared" si="389"/>
        <v>0</v>
      </c>
      <c r="S747" s="53">
        <f t="shared" si="389"/>
        <v>0</v>
      </c>
      <c r="T747" s="53">
        <f t="shared" si="389"/>
        <v>0</v>
      </c>
      <c r="U747" s="53">
        <f t="shared" si="389"/>
        <v>0</v>
      </c>
      <c r="V747" s="21"/>
      <c r="W747" s="21"/>
      <c r="X747" s="21"/>
      <c r="Y747" s="12"/>
    </row>
    <row r="748" spans="1:25" ht="45" hidden="1" x14ac:dyDescent="0.2">
      <c r="A748" s="28" t="s">
        <v>278</v>
      </c>
      <c r="B748" s="29">
        <v>12</v>
      </c>
      <c r="C748" s="51" t="s">
        <v>27</v>
      </c>
      <c r="D748" s="31">
        <v>3861</v>
      </c>
      <c r="E748" s="32" t="s">
        <v>282</v>
      </c>
      <c r="G748" s="52">
        <v>540000</v>
      </c>
      <c r="H748" s="52">
        <v>540000</v>
      </c>
      <c r="I748" s="52">
        <v>540000</v>
      </c>
      <c r="J748" s="52">
        <v>540000</v>
      </c>
      <c r="K748" s="52">
        <v>374231.08</v>
      </c>
      <c r="L748" s="33">
        <f t="shared" si="372"/>
        <v>69.302051851851857</v>
      </c>
      <c r="M748" s="52">
        <v>360000</v>
      </c>
      <c r="N748" s="52">
        <v>360000</v>
      </c>
      <c r="O748" s="52"/>
      <c r="P748" s="52">
        <f>O748</f>
        <v>0</v>
      </c>
      <c r="Q748" s="52">
        <v>0</v>
      </c>
      <c r="R748" s="52">
        <v>0</v>
      </c>
      <c r="S748" s="52">
        <f>R748</f>
        <v>0</v>
      </c>
      <c r="T748" s="52">
        <v>0</v>
      </c>
      <c r="U748" s="52">
        <f>T748</f>
        <v>0</v>
      </c>
    </row>
    <row r="749" spans="1:25" s="23" customFormat="1" ht="15.75" hidden="1" x14ac:dyDescent="0.2">
      <c r="A749" s="24" t="s">
        <v>278</v>
      </c>
      <c r="B749" s="25">
        <v>51</v>
      </c>
      <c r="C749" s="50" t="s">
        <v>27</v>
      </c>
      <c r="D749" s="27">
        <v>386</v>
      </c>
      <c r="E749" s="20"/>
      <c r="F749" s="20"/>
      <c r="G749" s="53">
        <f>SUM(G750)</f>
        <v>3060000</v>
      </c>
      <c r="H749" s="53">
        <f t="shared" ref="H749:U749" si="390">SUM(H750)</f>
        <v>0</v>
      </c>
      <c r="I749" s="53">
        <f t="shared" si="390"/>
        <v>3060000</v>
      </c>
      <c r="J749" s="53">
        <f t="shared" si="390"/>
        <v>0</v>
      </c>
      <c r="K749" s="53">
        <f t="shared" si="390"/>
        <v>2120642.83</v>
      </c>
      <c r="L749" s="22">
        <f t="shared" si="372"/>
        <v>69.302053267973861</v>
      </c>
      <c r="M749" s="53">
        <f t="shared" si="390"/>
        <v>2040000</v>
      </c>
      <c r="N749" s="53">
        <f t="shared" si="390"/>
        <v>0</v>
      </c>
      <c r="O749" s="53">
        <f t="shared" si="390"/>
        <v>0</v>
      </c>
      <c r="P749" s="53">
        <f t="shared" si="390"/>
        <v>0</v>
      </c>
      <c r="Q749" s="53">
        <f t="shared" si="390"/>
        <v>0</v>
      </c>
      <c r="R749" s="53">
        <f t="shared" si="390"/>
        <v>0</v>
      </c>
      <c r="S749" s="53">
        <f t="shared" si="390"/>
        <v>0</v>
      </c>
      <c r="T749" s="53">
        <f t="shared" si="390"/>
        <v>0</v>
      </c>
      <c r="U749" s="53">
        <f t="shared" si="390"/>
        <v>0</v>
      </c>
      <c r="V749" s="21"/>
      <c r="W749" s="21"/>
      <c r="X749" s="21"/>
      <c r="Y749" s="12"/>
    </row>
    <row r="750" spans="1:25" s="23" customFormat="1" ht="45" hidden="1" x14ac:dyDescent="0.2">
      <c r="A750" s="28" t="s">
        <v>278</v>
      </c>
      <c r="B750" s="29">
        <v>51</v>
      </c>
      <c r="C750" s="51" t="s">
        <v>27</v>
      </c>
      <c r="D750" s="31">
        <v>3861</v>
      </c>
      <c r="E750" s="32" t="s">
        <v>282</v>
      </c>
      <c r="F750" s="32"/>
      <c r="G750" s="52">
        <v>3060000</v>
      </c>
      <c r="H750" s="71"/>
      <c r="I750" s="52">
        <v>3060000</v>
      </c>
      <c r="J750" s="56"/>
      <c r="K750" s="52">
        <v>2120642.83</v>
      </c>
      <c r="L750" s="33">
        <f t="shared" si="372"/>
        <v>69.302053267973861</v>
      </c>
      <c r="M750" s="52">
        <v>2040000</v>
      </c>
      <c r="N750" s="71"/>
      <c r="O750" s="52"/>
      <c r="P750" s="56"/>
      <c r="Q750" s="52">
        <v>0</v>
      </c>
      <c r="R750" s="52">
        <v>0</v>
      </c>
      <c r="S750" s="56"/>
      <c r="T750" s="52">
        <v>0</v>
      </c>
      <c r="U750" s="56"/>
      <c r="V750" s="21"/>
      <c r="W750" s="21"/>
      <c r="X750" s="21"/>
      <c r="Y750" s="12"/>
    </row>
    <row r="751" spans="1:25" s="23" customFormat="1" ht="15.75" hidden="1" x14ac:dyDescent="0.2">
      <c r="A751" s="24" t="s">
        <v>278</v>
      </c>
      <c r="B751" s="25">
        <v>563</v>
      </c>
      <c r="C751" s="50" t="s">
        <v>27</v>
      </c>
      <c r="D751" s="27">
        <v>386</v>
      </c>
      <c r="E751" s="20"/>
      <c r="F751" s="20"/>
      <c r="G751" s="53"/>
      <c r="H751" s="53"/>
      <c r="I751" s="53">
        <f>I752</f>
        <v>0</v>
      </c>
      <c r="J751" s="53">
        <f t="shared" ref="J751:U751" si="391">J752</f>
        <v>0</v>
      </c>
      <c r="K751" s="53">
        <f t="shared" si="391"/>
        <v>0</v>
      </c>
      <c r="L751" s="22" t="str">
        <f t="shared" si="372"/>
        <v>-</v>
      </c>
      <c r="M751" s="53">
        <f t="shared" si="391"/>
        <v>0</v>
      </c>
      <c r="N751" s="53">
        <f t="shared" si="391"/>
        <v>0</v>
      </c>
      <c r="O751" s="53">
        <f t="shared" si="391"/>
        <v>0</v>
      </c>
      <c r="P751" s="53">
        <f t="shared" si="391"/>
        <v>0</v>
      </c>
      <c r="Q751" s="53">
        <f t="shared" si="391"/>
        <v>0</v>
      </c>
      <c r="R751" s="53">
        <f t="shared" si="391"/>
        <v>0</v>
      </c>
      <c r="S751" s="53">
        <f t="shared" si="391"/>
        <v>0</v>
      </c>
      <c r="T751" s="53">
        <f t="shared" si="391"/>
        <v>0</v>
      </c>
      <c r="U751" s="53">
        <f t="shared" si="391"/>
        <v>0</v>
      </c>
      <c r="V751" s="21"/>
      <c r="W751" s="21"/>
      <c r="X751" s="21"/>
      <c r="Y751" s="12"/>
    </row>
    <row r="752" spans="1:25" s="23" customFormat="1" ht="45" hidden="1" x14ac:dyDescent="0.2">
      <c r="A752" s="28" t="s">
        <v>278</v>
      </c>
      <c r="B752" s="29">
        <v>563</v>
      </c>
      <c r="C752" s="51" t="s">
        <v>27</v>
      </c>
      <c r="D752" s="31">
        <v>3861</v>
      </c>
      <c r="E752" s="32" t="s">
        <v>282</v>
      </c>
      <c r="F752" s="32"/>
      <c r="G752" s="52"/>
      <c r="H752" s="52"/>
      <c r="I752" s="52"/>
      <c r="J752" s="56"/>
      <c r="K752" s="52"/>
      <c r="L752" s="33" t="str">
        <f t="shared" si="372"/>
        <v>-</v>
      </c>
      <c r="M752" s="52"/>
      <c r="N752" s="52"/>
      <c r="O752" s="52"/>
      <c r="P752" s="56"/>
      <c r="Q752" s="52"/>
      <c r="R752" s="52"/>
      <c r="S752" s="56"/>
      <c r="T752" s="52"/>
      <c r="U752" s="56"/>
      <c r="V752" s="21"/>
      <c r="W752" s="21"/>
      <c r="X752" s="21"/>
      <c r="Y752" s="12"/>
    </row>
    <row r="753" spans="1:25" s="23" customFormat="1" ht="94.5" x14ac:dyDescent="0.2">
      <c r="A753" s="165" t="s">
        <v>514</v>
      </c>
      <c r="B753" s="166"/>
      <c r="C753" s="166"/>
      <c r="D753" s="166"/>
      <c r="E753" s="20" t="s">
        <v>359</v>
      </c>
      <c r="F753" s="20" t="s">
        <v>251</v>
      </c>
      <c r="G753" s="53">
        <f>G754+G756+G758</f>
        <v>500000</v>
      </c>
      <c r="H753" s="53">
        <f t="shared" ref="H753:U753" si="392">H754+H756+H758</f>
        <v>500000</v>
      </c>
      <c r="I753" s="53">
        <f t="shared" si="392"/>
        <v>500000</v>
      </c>
      <c r="J753" s="53">
        <f t="shared" si="392"/>
        <v>500000</v>
      </c>
      <c r="K753" s="53">
        <f t="shared" si="392"/>
        <v>500000</v>
      </c>
      <c r="L753" s="22">
        <f t="shared" si="372"/>
        <v>100</v>
      </c>
      <c r="M753" s="53">
        <f t="shared" si="392"/>
        <v>20000000</v>
      </c>
      <c r="N753" s="53">
        <f t="shared" si="392"/>
        <v>20000000</v>
      </c>
      <c r="O753" s="53">
        <f t="shared" si="392"/>
        <v>0</v>
      </c>
      <c r="P753" s="53">
        <f t="shared" si="392"/>
        <v>0</v>
      </c>
      <c r="Q753" s="53">
        <f t="shared" si="392"/>
        <v>85000000</v>
      </c>
      <c r="R753" s="53">
        <f t="shared" si="392"/>
        <v>0</v>
      </c>
      <c r="S753" s="53">
        <f t="shared" si="392"/>
        <v>0</v>
      </c>
      <c r="T753" s="53">
        <f t="shared" si="392"/>
        <v>0</v>
      </c>
      <c r="U753" s="53">
        <f t="shared" si="392"/>
        <v>0</v>
      </c>
      <c r="V753" s="21"/>
      <c r="W753" s="21"/>
      <c r="X753" s="21"/>
      <c r="Y753" s="12"/>
    </row>
    <row r="754" spans="1:25" s="23" customFormat="1" ht="15.75" hidden="1" x14ac:dyDescent="0.2">
      <c r="A754" s="25" t="s">
        <v>277</v>
      </c>
      <c r="B754" s="28">
        <v>11</v>
      </c>
      <c r="C754" s="51" t="s">
        <v>25</v>
      </c>
      <c r="D754" s="40">
        <v>386</v>
      </c>
      <c r="E754" s="20"/>
      <c r="F754" s="20"/>
      <c r="G754" s="53">
        <f>SUM(G755)</f>
        <v>500000</v>
      </c>
      <c r="H754" s="53">
        <f t="shared" ref="H754:U754" si="393">SUM(H755)</f>
        <v>500000</v>
      </c>
      <c r="I754" s="53">
        <f t="shared" si="393"/>
        <v>500000</v>
      </c>
      <c r="J754" s="53">
        <f t="shared" si="393"/>
        <v>500000</v>
      </c>
      <c r="K754" s="53">
        <f t="shared" si="393"/>
        <v>500000</v>
      </c>
      <c r="L754" s="22">
        <f t="shared" si="372"/>
        <v>100</v>
      </c>
      <c r="M754" s="53">
        <f t="shared" si="393"/>
        <v>20000000</v>
      </c>
      <c r="N754" s="53">
        <f t="shared" si="393"/>
        <v>20000000</v>
      </c>
      <c r="O754" s="53">
        <f t="shared" si="393"/>
        <v>0</v>
      </c>
      <c r="P754" s="53">
        <f t="shared" si="393"/>
        <v>0</v>
      </c>
      <c r="Q754" s="53">
        <f t="shared" si="393"/>
        <v>85000000</v>
      </c>
      <c r="R754" s="53">
        <f t="shared" si="393"/>
        <v>0</v>
      </c>
      <c r="S754" s="53">
        <f t="shared" si="393"/>
        <v>0</v>
      </c>
      <c r="T754" s="53">
        <f t="shared" si="393"/>
        <v>0</v>
      </c>
      <c r="U754" s="53">
        <f t="shared" si="393"/>
        <v>0</v>
      </c>
      <c r="V754" s="21"/>
      <c r="W754" s="21"/>
      <c r="X754" s="21"/>
      <c r="Y754" s="12"/>
    </row>
    <row r="755" spans="1:25" ht="45" hidden="1" x14ac:dyDescent="0.2">
      <c r="A755" s="29" t="s">
        <v>277</v>
      </c>
      <c r="B755" s="28">
        <v>11</v>
      </c>
      <c r="C755" s="51" t="s">
        <v>25</v>
      </c>
      <c r="D755" s="54">
        <v>3861</v>
      </c>
      <c r="E755" s="32" t="s">
        <v>282</v>
      </c>
      <c r="F755" s="20"/>
      <c r="G755" s="52">
        <v>500000</v>
      </c>
      <c r="H755" s="52">
        <v>500000</v>
      </c>
      <c r="I755" s="52">
        <v>500000</v>
      </c>
      <c r="J755" s="52">
        <v>500000</v>
      </c>
      <c r="K755" s="52">
        <v>500000</v>
      </c>
      <c r="L755" s="33">
        <f t="shared" si="372"/>
        <v>100</v>
      </c>
      <c r="M755" s="52">
        <v>20000000</v>
      </c>
      <c r="N755" s="52">
        <v>20000000</v>
      </c>
      <c r="O755" s="52"/>
      <c r="P755" s="52">
        <f>O755</f>
        <v>0</v>
      </c>
      <c r="Q755" s="52">
        <v>85000000</v>
      </c>
      <c r="R755" s="52"/>
      <c r="S755" s="52">
        <f>R755</f>
        <v>0</v>
      </c>
      <c r="T755" s="52"/>
      <c r="U755" s="52">
        <f>T755</f>
        <v>0</v>
      </c>
    </row>
    <row r="756" spans="1:25" s="23" customFormat="1" ht="15.75" hidden="1" x14ac:dyDescent="0.2">
      <c r="A756" s="25" t="s">
        <v>277</v>
      </c>
      <c r="B756" s="24">
        <v>12</v>
      </c>
      <c r="C756" s="50" t="s">
        <v>25</v>
      </c>
      <c r="D756" s="40">
        <v>386</v>
      </c>
      <c r="E756" s="20"/>
      <c r="F756" s="20"/>
      <c r="G756" s="53">
        <f>SUM(G757)</f>
        <v>0</v>
      </c>
      <c r="H756" s="53">
        <f t="shared" ref="H756:U756" si="394">SUM(H757)</f>
        <v>0</v>
      </c>
      <c r="I756" s="53">
        <f t="shared" si="394"/>
        <v>0</v>
      </c>
      <c r="J756" s="53">
        <f t="shared" si="394"/>
        <v>0</v>
      </c>
      <c r="K756" s="53">
        <f t="shared" si="394"/>
        <v>0</v>
      </c>
      <c r="L756" s="22" t="str">
        <f t="shared" si="372"/>
        <v>-</v>
      </c>
      <c r="M756" s="53">
        <f t="shared" si="394"/>
        <v>0</v>
      </c>
      <c r="N756" s="53">
        <f t="shared" si="394"/>
        <v>0</v>
      </c>
      <c r="O756" s="53">
        <f t="shared" si="394"/>
        <v>0</v>
      </c>
      <c r="P756" s="53">
        <f t="shared" si="394"/>
        <v>0</v>
      </c>
      <c r="Q756" s="53">
        <f t="shared" si="394"/>
        <v>0</v>
      </c>
      <c r="R756" s="53">
        <f t="shared" si="394"/>
        <v>0</v>
      </c>
      <c r="S756" s="53">
        <f t="shared" si="394"/>
        <v>0</v>
      </c>
      <c r="T756" s="53">
        <f t="shared" si="394"/>
        <v>0</v>
      </c>
      <c r="U756" s="53">
        <f t="shared" si="394"/>
        <v>0</v>
      </c>
      <c r="V756" s="21"/>
      <c r="W756" s="21"/>
      <c r="X756" s="21"/>
      <c r="Y756" s="12"/>
    </row>
    <row r="757" spans="1:25" ht="45" hidden="1" x14ac:dyDescent="0.2">
      <c r="A757" s="29" t="s">
        <v>277</v>
      </c>
      <c r="B757" s="28">
        <v>12</v>
      </c>
      <c r="C757" s="51" t="s">
        <v>25</v>
      </c>
      <c r="D757" s="54">
        <v>3861</v>
      </c>
      <c r="E757" s="32" t="s">
        <v>282</v>
      </c>
      <c r="F757" s="20"/>
      <c r="G757" s="52"/>
      <c r="H757" s="52"/>
      <c r="I757" s="52"/>
      <c r="J757" s="52"/>
      <c r="K757" s="52"/>
      <c r="L757" s="33" t="str">
        <f t="shared" si="372"/>
        <v>-</v>
      </c>
      <c r="M757" s="52"/>
      <c r="N757" s="52"/>
      <c r="O757" s="52">
        <v>0</v>
      </c>
      <c r="P757" s="52">
        <f>O757</f>
        <v>0</v>
      </c>
      <c r="Q757" s="52"/>
      <c r="R757" s="52"/>
      <c r="S757" s="52">
        <f>R757</f>
        <v>0</v>
      </c>
      <c r="T757" s="52">
        <v>0</v>
      </c>
      <c r="U757" s="52">
        <f>T757</f>
        <v>0</v>
      </c>
    </row>
    <row r="758" spans="1:25" s="23" customFormat="1" ht="15.75" hidden="1" x14ac:dyDescent="0.2">
      <c r="A758" s="25" t="s">
        <v>277</v>
      </c>
      <c r="B758" s="24">
        <v>51</v>
      </c>
      <c r="C758" s="50" t="s">
        <v>25</v>
      </c>
      <c r="D758" s="40">
        <v>386</v>
      </c>
      <c r="E758" s="20"/>
      <c r="F758" s="20"/>
      <c r="G758" s="53">
        <f>SUM(G759)</f>
        <v>0</v>
      </c>
      <c r="H758" s="53">
        <f t="shared" ref="H758:U758" si="395">SUM(H759)</f>
        <v>0</v>
      </c>
      <c r="I758" s="53">
        <f t="shared" si="395"/>
        <v>0</v>
      </c>
      <c r="J758" s="53">
        <f t="shared" si="395"/>
        <v>0</v>
      </c>
      <c r="K758" s="53">
        <f t="shared" si="395"/>
        <v>0</v>
      </c>
      <c r="L758" s="22" t="str">
        <f t="shared" si="372"/>
        <v>-</v>
      </c>
      <c r="M758" s="53">
        <f t="shared" si="395"/>
        <v>0</v>
      </c>
      <c r="N758" s="53">
        <f t="shared" si="395"/>
        <v>0</v>
      </c>
      <c r="O758" s="53">
        <f t="shared" si="395"/>
        <v>0</v>
      </c>
      <c r="P758" s="53">
        <f t="shared" si="395"/>
        <v>0</v>
      </c>
      <c r="Q758" s="53">
        <f t="shared" si="395"/>
        <v>0</v>
      </c>
      <c r="R758" s="53">
        <f t="shared" si="395"/>
        <v>0</v>
      </c>
      <c r="S758" s="53">
        <f t="shared" si="395"/>
        <v>0</v>
      </c>
      <c r="T758" s="53">
        <f t="shared" si="395"/>
        <v>0</v>
      </c>
      <c r="U758" s="53">
        <f t="shared" si="395"/>
        <v>0</v>
      </c>
      <c r="V758" s="21"/>
      <c r="W758" s="21"/>
      <c r="X758" s="21"/>
      <c r="Y758" s="12"/>
    </row>
    <row r="759" spans="1:25" ht="45" hidden="1" x14ac:dyDescent="0.2">
      <c r="A759" s="29" t="s">
        <v>277</v>
      </c>
      <c r="B759" s="28">
        <v>51</v>
      </c>
      <c r="C759" s="51" t="s">
        <v>25</v>
      </c>
      <c r="D759" s="54">
        <v>3861</v>
      </c>
      <c r="E759" s="32" t="s">
        <v>282</v>
      </c>
      <c r="F759" s="20"/>
      <c r="G759" s="52"/>
      <c r="H759" s="52"/>
      <c r="I759" s="52"/>
      <c r="J759" s="56"/>
      <c r="K759" s="52"/>
      <c r="L759" s="33" t="str">
        <f t="shared" si="372"/>
        <v>-</v>
      </c>
      <c r="M759" s="52"/>
      <c r="N759" s="52"/>
      <c r="O759" s="52">
        <v>0</v>
      </c>
      <c r="P759" s="56"/>
      <c r="Q759" s="52"/>
      <c r="R759" s="52"/>
      <c r="S759" s="56"/>
      <c r="T759" s="52">
        <v>0</v>
      </c>
      <c r="U759" s="56"/>
    </row>
    <row r="760" spans="1:25" ht="94.5" x14ac:dyDescent="0.2">
      <c r="A760" s="165" t="s">
        <v>515</v>
      </c>
      <c r="B760" s="166"/>
      <c r="C760" s="166"/>
      <c r="D760" s="166"/>
      <c r="E760" s="20" t="s">
        <v>350</v>
      </c>
      <c r="F760" s="20" t="s">
        <v>251</v>
      </c>
      <c r="G760" s="53">
        <f>G761+G763+G765</f>
        <v>1000000</v>
      </c>
      <c r="H760" s="53">
        <f t="shared" ref="H760:U760" si="396">H761+H763+H765</f>
        <v>1000000</v>
      </c>
      <c r="I760" s="53">
        <f t="shared" si="396"/>
        <v>1000000</v>
      </c>
      <c r="J760" s="53">
        <f t="shared" si="396"/>
        <v>1000000</v>
      </c>
      <c r="K760" s="53">
        <f t="shared" si="396"/>
        <v>1000000</v>
      </c>
      <c r="L760" s="22">
        <f t="shared" si="372"/>
        <v>100</v>
      </c>
      <c r="M760" s="53">
        <f t="shared" si="396"/>
        <v>25000000</v>
      </c>
      <c r="N760" s="53">
        <f t="shared" si="396"/>
        <v>25000000</v>
      </c>
      <c r="O760" s="53">
        <f t="shared" si="396"/>
        <v>0</v>
      </c>
      <c r="P760" s="53">
        <f t="shared" si="396"/>
        <v>0</v>
      </c>
      <c r="Q760" s="53">
        <f t="shared" si="396"/>
        <v>120000000</v>
      </c>
      <c r="R760" s="53">
        <f t="shared" si="396"/>
        <v>0</v>
      </c>
      <c r="S760" s="53">
        <f t="shared" si="396"/>
        <v>0</v>
      </c>
      <c r="T760" s="53">
        <f t="shared" si="396"/>
        <v>0</v>
      </c>
      <c r="U760" s="53">
        <f t="shared" si="396"/>
        <v>0</v>
      </c>
    </row>
    <row r="761" spans="1:25" s="23" customFormat="1" ht="15.75" hidden="1" x14ac:dyDescent="0.2">
      <c r="A761" s="24" t="s">
        <v>276</v>
      </c>
      <c r="B761" s="25">
        <v>11</v>
      </c>
      <c r="C761" s="50" t="s">
        <v>27</v>
      </c>
      <c r="D761" s="40">
        <v>386</v>
      </c>
      <c r="E761" s="20"/>
      <c r="F761" s="20"/>
      <c r="G761" s="53">
        <f>SUM(G762)</f>
        <v>1000000</v>
      </c>
      <c r="H761" s="53">
        <f t="shared" ref="H761:U761" si="397">SUM(H762)</f>
        <v>1000000</v>
      </c>
      <c r="I761" s="53">
        <f t="shared" si="397"/>
        <v>1000000</v>
      </c>
      <c r="J761" s="53">
        <f t="shared" si="397"/>
        <v>1000000</v>
      </c>
      <c r="K761" s="53">
        <f t="shared" si="397"/>
        <v>1000000</v>
      </c>
      <c r="L761" s="22">
        <f t="shared" si="372"/>
        <v>100</v>
      </c>
      <c r="M761" s="53">
        <f t="shared" si="397"/>
        <v>25000000</v>
      </c>
      <c r="N761" s="53">
        <f t="shared" si="397"/>
        <v>25000000</v>
      </c>
      <c r="O761" s="53">
        <f t="shared" si="397"/>
        <v>0</v>
      </c>
      <c r="P761" s="53">
        <f t="shared" si="397"/>
        <v>0</v>
      </c>
      <c r="Q761" s="53">
        <f t="shared" si="397"/>
        <v>120000000</v>
      </c>
      <c r="R761" s="53">
        <f t="shared" si="397"/>
        <v>0</v>
      </c>
      <c r="S761" s="53">
        <f t="shared" si="397"/>
        <v>0</v>
      </c>
      <c r="T761" s="53">
        <f t="shared" si="397"/>
        <v>0</v>
      </c>
      <c r="U761" s="53">
        <f t="shared" si="397"/>
        <v>0</v>
      </c>
      <c r="V761" s="21"/>
      <c r="W761" s="21"/>
      <c r="X761" s="21"/>
      <c r="Y761" s="12"/>
    </row>
    <row r="762" spans="1:25" ht="45" hidden="1" x14ac:dyDescent="0.2">
      <c r="A762" s="28" t="s">
        <v>276</v>
      </c>
      <c r="B762" s="29">
        <v>11</v>
      </c>
      <c r="C762" s="51" t="s">
        <v>27</v>
      </c>
      <c r="D762" s="31">
        <v>3861</v>
      </c>
      <c r="E762" s="32" t="s">
        <v>282</v>
      </c>
      <c r="F762" s="20"/>
      <c r="G762" s="52">
        <v>1000000</v>
      </c>
      <c r="H762" s="52">
        <v>1000000</v>
      </c>
      <c r="I762" s="52">
        <v>1000000</v>
      </c>
      <c r="J762" s="52">
        <v>1000000</v>
      </c>
      <c r="K762" s="52">
        <v>1000000</v>
      </c>
      <c r="L762" s="33">
        <f t="shared" si="372"/>
        <v>100</v>
      </c>
      <c r="M762" s="52">
        <v>25000000</v>
      </c>
      <c r="N762" s="52">
        <v>25000000</v>
      </c>
      <c r="O762" s="52"/>
      <c r="P762" s="52">
        <f>O762</f>
        <v>0</v>
      </c>
      <c r="Q762" s="52">
        <v>120000000</v>
      </c>
      <c r="R762" s="52"/>
      <c r="S762" s="52">
        <f>R762</f>
        <v>0</v>
      </c>
      <c r="T762" s="52">
        <v>0</v>
      </c>
      <c r="U762" s="52">
        <f>T762</f>
        <v>0</v>
      </c>
    </row>
    <row r="763" spans="1:25" s="23" customFormat="1" ht="15.75" hidden="1" x14ac:dyDescent="0.2">
      <c r="A763" s="24" t="s">
        <v>276</v>
      </c>
      <c r="B763" s="25">
        <v>12</v>
      </c>
      <c r="C763" s="50" t="s">
        <v>27</v>
      </c>
      <c r="D763" s="27">
        <v>386</v>
      </c>
      <c r="E763" s="20"/>
      <c r="F763" s="20"/>
      <c r="G763" s="53">
        <f>SUM(G764)</f>
        <v>0</v>
      </c>
      <c r="H763" s="53">
        <f t="shared" ref="H763:U763" si="398">SUM(H764)</f>
        <v>0</v>
      </c>
      <c r="I763" s="53">
        <f t="shared" si="398"/>
        <v>0</v>
      </c>
      <c r="J763" s="53">
        <f t="shared" si="398"/>
        <v>0</v>
      </c>
      <c r="K763" s="53">
        <f t="shared" si="398"/>
        <v>0</v>
      </c>
      <c r="L763" s="22" t="str">
        <f t="shared" si="372"/>
        <v>-</v>
      </c>
      <c r="M763" s="53">
        <f t="shared" si="398"/>
        <v>0</v>
      </c>
      <c r="N763" s="53">
        <f t="shared" si="398"/>
        <v>0</v>
      </c>
      <c r="O763" s="53">
        <f t="shared" si="398"/>
        <v>0</v>
      </c>
      <c r="P763" s="53">
        <f t="shared" si="398"/>
        <v>0</v>
      </c>
      <c r="Q763" s="53">
        <f t="shared" si="398"/>
        <v>0</v>
      </c>
      <c r="R763" s="53">
        <f t="shared" si="398"/>
        <v>0</v>
      </c>
      <c r="S763" s="53">
        <f t="shared" si="398"/>
        <v>0</v>
      </c>
      <c r="T763" s="53">
        <f t="shared" si="398"/>
        <v>0</v>
      </c>
      <c r="U763" s="53">
        <f t="shared" si="398"/>
        <v>0</v>
      </c>
      <c r="V763" s="21"/>
      <c r="W763" s="21"/>
      <c r="X763" s="21"/>
      <c r="Y763" s="12"/>
    </row>
    <row r="764" spans="1:25" ht="45" hidden="1" x14ac:dyDescent="0.2">
      <c r="A764" s="28" t="s">
        <v>276</v>
      </c>
      <c r="B764" s="29">
        <v>12</v>
      </c>
      <c r="C764" s="51" t="s">
        <v>27</v>
      </c>
      <c r="D764" s="31">
        <v>3861</v>
      </c>
      <c r="E764" s="32" t="s">
        <v>282</v>
      </c>
      <c r="F764" s="20"/>
      <c r="G764" s="52"/>
      <c r="H764" s="52"/>
      <c r="I764" s="52"/>
      <c r="J764" s="52"/>
      <c r="K764" s="52"/>
      <c r="L764" s="33" t="str">
        <f t="shared" si="372"/>
        <v>-</v>
      </c>
      <c r="M764" s="52"/>
      <c r="N764" s="52"/>
      <c r="O764" s="52">
        <v>0</v>
      </c>
      <c r="P764" s="52">
        <f>O764</f>
        <v>0</v>
      </c>
      <c r="Q764" s="52"/>
      <c r="R764" s="52"/>
      <c r="S764" s="52">
        <f>R764</f>
        <v>0</v>
      </c>
      <c r="T764" s="52">
        <v>0</v>
      </c>
      <c r="U764" s="52">
        <f>T764</f>
        <v>0</v>
      </c>
    </row>
    <row r="765" spans="1:25" s="23" customFormat="1" ht="15.75" hidden="1" x14ac:dyDescent="0.2">
      <c r="A765" s="24" t="s">
        <v>276</v>
      </c>
      <c r="B765" s="25">
        <v>51</v>
      </c>
      <c r="C765" s="50" t="s">
        <v>27</v>
      </c>
      <c r="D765" s="27">
        <v>386</v>
      </c>
      <c r="E765" s="20"/>
      <c r="F765" s="20"/>
      <c r="G765" s="53">
        <f>SUM(G766)</f>
        <v>0</v>
      </c>
      <c r="H765" s="53">
        <f t="shared" ref="H765:U765" si="399">SUM(H766)</f>
        <v>0</v>
      </c>
      <c r="I765" s="53">
        <f t="shared" si="399"/>
        <v>0</v>
      </c>
      <c r="J765" s="53">
        <f t="shared" si="399"/>
        <v>0</v>
      </c>
      <c r="K765" s="53">
        <f t="shared" si="399"/>
        <v>0</v>
      </c>
      <c r="L765" s="22" t="str">
        <f t="shared" si="372"/>
        <v>-</v>
      </c>
      <c r="M765" s="53">
        <f t="shared" si="399"/>
        <v>0</v>
      </c>
      <c r="N765" s="53">
        <f t="shared" si="399"/>
        <v>0</v>
      </c>
      <c r="O765" s="53">
        <f t="shared" si="399"/>
        <v>0</v>
      </c>
      <c r="P765" s="53">
        <f t="shared" si="399"/>
        <v>0</v>
      </c>
      <c r="Q765" s="53">
        <f t="shared" si="399"/>
        <v>0</v>
      </c>
      <c r="R765" s="53">
        <f t="shared" si="399"/>
        <v>0</v>
      </c>
      <c r="S765" s="53">
        <f t="shared" si="399"/>
        <v>0</v>
      </c>
      <c r="T765" s="53">
        <f t="shared" si="399"/>
        <v>0</v>
      </c>
      <c r="U765" s="53">
        <f t="shared" si="399"/>
        <v>0</v>
      </c>
      <c r="V765" s="21"/>
      <c r="W765" s="21"/>
      <c r="X765" s="21"/>
      <c r="Y765" s="12"/>
    </row>
    <row r="766" spans="1:25" ht="45" hidden="1" x14ac:dyDescent="0.2">
      <c r="A766" s="28" t="s">
        <v>276</v>
      </c>
      <c r="B766" s="29">
        <v>51</v>
      </c>
      <c r="C766" s="51" t="s">
        <v>27</v>
      </c>
      <c r="D766" s="31">
        <v>3861</v>
      </c>
      <c r="E766" s="32" t="s">
        <v>282</v>
      </c>
      <c r="F766" s="20"/>
      <c r="G766" s="52"/>
      <c r="H766" s="52"/>
      <c r="I766" s="52"/>
      <c r="J766" s="56"/>
      <c r="K766" s="52"/>
      <c r="L766" s="33" t="str">
        <f t="shared" si="372"/>
        <v>-</v>
      </c>
      <c r="M766" s="52"/>
      <c r="N766" s="52"/>
      <c r="O766" s="52">
        <v>0</v>
      </c>
      <c r="P766" s="56"/>
      <c r="Q766" s="52"/>
      <c r="R766" s="52"/>
      <c r="S766" s="56"/>
      <c r="T766" s="52">
        <v>0</v>
      </c>
      <c r="U766" s="56"/>
    </row>
    <row r="767" spans="1:25" s="23" customFormat="1" ht="31.5" x14ac:dyDescent="0.2">
      <c r="A767" s="182" t="s">
        <v>415</v>
      </c>
      <c r="B767" s="182"/>
      <c r="C767" s="182"/>
      <c r="D767" s="182"/>
      <c r="E767" s="38" t="s">
        <v>416</v>
      </c>
      <c r="F767" s="20"/>
      <c r="G767" s="53">
        <f>G768+G770+G772</f>
        <v>0</v>
      </c>
      <c r="H767" s="53">
        <f t="shared" ref="H767:U767" si="400">H768+H770+H772</f>
        <v>0</v>
      </c>
      <c r="I767" s="53">
        <f t="shared" si="400"/>
        <v>0</v>
      </c>
      <c r="J767" s="53">
        <f t="shared" si="400"/>
        <v>0</v>
      </c>
      <c r="K767" s="53">
        <f t="shared" si="400"/>
        <v>0</v>
      </c>
      <c r="L767" s="22" t="str">
        <f t="shared" si="372"/>
        <v>-</v>
      </c>
      <c r="M767" s="53">
        <f t="shared" si="400"/>
        <v>0</v>
      </c>
      <c r="N767" s="53">
        <f t="shared" si="400"/>
        <v>0</v>
      </c>
      <c r="O767" s="53">
        <f t="shared" si="400"/>
        <v>0</v>
      </c>
      <c r="P767" s="53">
        <f t="shared" si="400"/>
        <v>0</v>
      </c>
      <c r="Q767" s="53">
        <f t="shared" si="400"/>
        <v>0</v>
      </c>
      <c r="R767" s="53">
        <f t="shared" si="400"/>
        <v>0</v>
      </c>
      <c r="S767" s="53">
        <f t="shared" si="400"/>
        <v>0</v>
      </c>
      <c r="T767" s="53">
        <f t="shared" si="400"/>
        <v>0</v>
      </c>
      <c r="U767" s="53">
        <f t="shared" si="400"/>
        <v>0</v>
      </c>
      <c r="V767" s="21"/>
      <c r="W767" s="21"/>
      <c r="X767" s="21"/>
      <c r="Y767" s="12"/>
    </row>
    <row r="768" spans="1:25" s="23" customFormat="1" ht="15.75" hidden="1" x14ac:dyDescent="0.2">
      <c r="A768" s="24"/>
      <c r="B768" s="25">
        <v>11</v>
      </c>
      <c r="C768" s="50" t="s">
        <v>27</v>
      </c>
      <c r="D768" s="27">
        <v>386</v>
      </c>
      <c r="E768" s="20"/>
      <c r="F768" s="20"/>
      <c r="G768" s="53">
        <f>SUM(G769)</f>
        <v>0</v>
      </c>
      <c r="H768" s="53">
        <f t="shared" ref="H768:U768" si="401">SUM(H769)</f>
        <v>0</v>
      </c>
      <c r="I768" s="53">
        <f t="shared" si="401"/>
        <v>0</v>
      </c>
      <c r="J768" s="53">
        <f t="shared" si="401"/>
        <v>0</v>
      </c>
      <c r="K768" s="53">
        <f t="shared" si="401"/>
        <v>0</v>
      </c>
      <c r="L768" s="22" t="str">
        <f t="shared" si="372"/>
        <v>-</v>
      </c>
      <c r="M768" s="53">
        <f t="shared" si="401"/>
        <v>0</v>
      </c>
      <c r="N768" s="53">
        <f t="shared" si="401"/>
        <v>0</v>
      </c>
      <c r="O768" s="53">
        <f t="shared" si="401"/>
        <v>0</v>
      </c>
      <c r="P768" s="53">
        <f t="shared" si="401"/>
        <v>0</v>
      </c>
      <c r="Q768" s="53">
        <f t="shared" si="401"/>
        <v>0</v>
      </c>
      <c r="R768" s="53">
        <f t="shared" si="401"/>
        <v>0</v>
      </c>
      <c r="S768" s="53">
        <f t="shared" si="401"/>
        <v>0</v>
      </c>
      <c r="T768" s="53">
        <f t="shared" si="401"/>
        <v>0</v>
      </c>
      <c r="U768" s="53">
        <f t="shared" si="401"/>
        <v>0</v>
      </c>
      <c r="V768" s="21"/>
      <c r="W768" s="21"/>
      <c r="X768" s="21"/>
      <c r="Y768" s="12"/>
    </row>
    <row r="769" spans="1:25" ht="15.75" hidden="1" x14ac:dyDescent="0.2">
      <c r="A769" s="41"/>
      <c r="B769" s="42">
        <v>11</v>
      </c>
      <c r="C769" s="60" t="s">
        <v>27</v>
      </c>
      <c r="D769" s="44" t="s">
        <v>430</v>
      </c>
      <c r="E769" s="36"/>
      <c r="F769" s="20"/>
      <c r="G769" s="52"/>
      <c r="H769" s="52"/>
      <c r="I769" s="52"/>
      <c r="J769" s="52"/>
      <c r="K769" s="52"/>
      <c r="L769" s="33" t="str">
        <f t="shared" si="372"/>
        <v>-</v>
      </c>
      <c r="M769" s="52"/>
      <c r="N769" s="52"/>
      <c r="O769" s="52">
        <v>0</v>
      </c>
      <c r="P769" s="52">
        <f>O769</f>
        <v>0</v>
      </c>
      <c r="Q769" s="52"/>
      <c r="R769" s="52"/>
      <c r="S769" s="52">
        <f>R769</f>
        <v>0</v>
      </c>
      <c r="T769" s="52"/>
      <c r="U769" s="52">
        <f>T769</f>
        <v>0</v>
      </c>
    </row>
    <row r="770" spans="1:25" s="23" customFormat="1" ht="15.75" hidden="1" x14ac:dyDescent="0.2">
      <c r="A770" s="24"/>
      <c r="B770" s="25">
        <v>12</v>
      </c>
      <c r="C770" s="50" t="s">
        <v>27</v>
      </c>
      <c r="D770" s="27">
        <v>386</v>
      </c>
      <c r="E770" s="20"/>
      <c r="F770" s="20"/>
      <c r="G770" s="53">
        <f>SUM(G771)</f>
        <v>0</v>
      </c>
      <c r="H770" s="53">
        <f t="shared" ref="H770:U770" si="402">SUM(H771)</f>
        <v>0</v>
      </c>
      <c r="I770" s="53">
        <f t="shared" si="402"/>
        <v>0</v>
      </c>
      <c r="J770" s="53">
        <f t="shared" si="402"/>
        <v>0</v>
      </c>
      <c r="K770" s="53">
        <f t="shared" si="402"/>
        <v>0</v>
      </c>
      <c r="L770" s="22" t="str">
        <f t="shared" si="372"/>
        <v>-</v>
      </c>
      <c r="M770" s="53">
        <f t="shared" si="402"/>
        <v>0</v>
      </c>
      <c r="N770" s="53">
        <f t="shared" si="402"/>
        <v>0</v>
      </c>
      <c r="O770" s="53">
        <f t="shared" si="402"/>
        <v>0</v>
      </c>
      <c r="P770" s="53">
        <f t="shared" si="402"/>
        <v>0</v>
      </c>
      <c r="Q770" s="53">
        <f t="shared" si="402"/>
        <v>0</v>
      </c>
      <c r="R770" s="53">
        <f t="shared" si="402"/>
        <v>0</v>
      </c>
      <c r="S770" s="53">
        <f t="shared" si="402"/>
        <v>0</v>
      </c>
      <c r="T770" s="53">
        <f t="shared" si="402"/>
        <v>0</v>
      </c>
      <c r="U770" s="53">
        <f t="shared" si="402"/>
        <v>0</v>
      </c>
      <c r="V770" s="21"/>
      <c r="W770" s="21"/>
      <c r="X770" s="21"/>
      <c r="Y770" s="12"/>
    </row>
    <row r="771" spans="1:25" ht="15.75" hidden="1" x14ac:dyDescent="0.2">
      <c r="A771" s="41"/>
      <c r="B771" s="42">
        <v>12</v>
      </c>
      <c r="C771" s="60" t="s">
        <v>27</v>
      </c>
      <c r="D771" s="44" t="s">
        <v>430</v>
      </c>
      <c r="E771" s="36"/>
      <c r="F771" s="20"/>
      <c r="G771" s="52"/>
      <c r="H771" s="52"/>
      <c r="I771" s="52"/>
      <c r="J771" s="52"/>
      <c r="K771" s="52"/>
      <c r="L771" s="33" t="str">
        <f t="shared" si="372"/>
        <v>-</v>
      </c>
      <c r="M771" s="52"/>
      <c r="N771" s="52"/>
      <c r="O771" s="52"/>
      <c r="P771" s="52">
        <f>O771</f>
        <v>0</v>
      </c>
      <c r="Q771" s="52"/>
      <c r="R771" s="52"/>
      <c r="S771" s="52">
        <f>R771</f>
        <v>0</v>
      </c>
      <c r="T771" s="52"/>
      <c r="U771" s="52">
        <f>T771</f>
        <v>0</v>
      </c>
    </row>
    <row r="772" spans="1:25" s="23" customFormat="1" ht="15.75" hidden="1" x14ac:dyDescent="0.2">
      <c r="A772" s="24"/>
      <c r="B772" s="25">
        <v>51</v>
      </c>
      <c r="C772" s="50" t="s">
        <v>27</v>
      </c>
      <c r="D772" s="27">
        <v>386</v>
      </c>
      <c r="E772" s="20"/>
      <c r="F772" s="20"/>
      <c r="G772" s="53">
        <f>SUM(G773)</f>
        <v>0</v>
      </c>
      <c r="H772" s="53">
        <f t="shared" ref="H772:U772" si="403">SUM(H773)</f>
        <v>0</v>
      </c>
      <c r="I772" s="53">
        <f t="shared" si="403"/>
        <v>0</v>
      </c>
      <c r="J772" s="53">
        <f t="shared" si="403"/>
        <v>0</v>
      </c>
      <c r="K772" s="53">
        <f t="shared" si="403"/>
        <v>0</v>
      </c>
      <c r="L772" s="22" t="str">
        <f t="shared" si="372"/>
        <v>-</v>
      </c>
      <c r="M772" s="53">
        <f t="shared" si="403"/>
        <v>0</v>
      </c>
      <c r="N772" s="53">
        <f t="shared" si="403"/>
        <v>0</v>
      </c>
      <c r="O772" s="53">
        <f t="shared" si="403"/>
        <v>0</v>
      </c>
      <c r="P772" s="53">
        <f t="shared" si="403"/>
        <v>0</v>
      </c>
      <c r="Q772" s="53">
        <f t="shared" si="403"/>
        <v>0</v>
      </c>
      <c r="R772" s="53">
        <f t="shared" si="403"/>
        <v>0</v>
      </c>
      <c r="S772" s="53">
        <f t="shared" si="403"/>
        <v>0</v>
      </c>
      <c r="T772" s="53">
        <f t="shared" si="403"/>
        <v>0</v>
      </c>
      <c r="U772" s="53">
        <f t="shared" si="403"/>
        <v>0</v>
      </c>
      <c r="V772" s="21"/>
      <c r="W772" s="21"/>
      <c r="X772" s="21"/>
      <c r="Y772" s="12"/>
    </row>
    <row r="773" spans="1:25" ht="15.75" hidden="1" x14ac:dyDescent="0.2">
      <c r="A773" s="41"/>
      <c r="B773" s="42">
        <v>51</v>
      </c>
      <c r="C773" s="60" t="s">
        <v>27</v>
      </c>
      <c r="D773" s="44" t="s">
        <v>430</v>
      </c>
      <c r="E773" s="36"/>
      <c r="F773" s="20"/>
      <c r="G773" s="52"/>
      <c r="H773" s="52"/>
      <c r="I773" s="52"/>
      <c r="J773" s="56"/>
      <c r="K773" s="52"/>
      <c r="L773" s="33" t="str">
        <f t="shared" si="372"/>
        <v>-</v>
      </c>
      <c r="M773" s="52"/>
      <c r="N773" s="52"/>
      <c r="O773" s="52"/>
      <c r="P773" s="56"/>
      <c r="Q773" s="52"/>
      <c r="R773" s="52"/>
      <c r="S773" s="56"/>
      <c r="T773" s="52"/>
      <c r="U773" s="56"/>
    </row>
    <row r="774" spans="1:25" s="23" customFormat="1" ht="48" customHeight="1" x14ac:dyDescent="0.2">
      <c r="A774" s="182" t="s">
        <v>415</v>
      </c>
      <c r="B774" s="182"/>
      <c r="C774" s="182"/>
      <c r="D774" s="182"/>
      <c r="E774" s="38" t="s">
        <v>417</v>
      </c>
      <c r="F774" s="20"/>
      <c r="G774" s="53">
        <f>G775+G777</f>
        <v>0</v>
      </c>
      <c r="H774" s="53">
        <f t="shared" ref="H774:U774" si="404">H775+H777</f>
        <v>0</v>
      </c>
      <c r="I774" s="53">
        <f t="shared" si="404"/>
        <v>0</v>
      </c>
      <c r="J774" s="53">
        <f t="shared" si="404"/>
        <v>0</v>
      </c>
      <c r="K774" s="53">
        <f t="shared" si="404"/>
        <v>0</v>
      </c>
      <c r="L774" s="22" t="str">
        <f t="shared" si="372"/>
        <v>-</v>
      </c>
      <c r="M774" s="53">
        <f t="shared" si="404"/>
        <v>0</v>
      </c>
      <c r="N774" s="53">
        <f t="shared" si="404"/>
        <v>0</v>
      </c>
      <c r="O774" s="53">
        <f t="shared" si="404"/>
        <v>0</v>
      </c>
      <c r="P774" s="53">
        <f t="shared" si="404"/>
        <v>0</v>
      </c>
      <c r="Q774" s="53">
        <f t="shared" si="404"/>
        <v>0</v>
      </c>
      <c r="R774" s="53">
        <f t="shared" si="404"/>
        <v>0</v>
      </c>
      <c r="S774" s="53">
        <f t="shared" si="404"/>
        <v>0</v>
      </c>
      <c r="T774" s="53">
        <f t="shared" si="404"/>
        <v>0</v>
      </c>
      <c r="U774" s="53">
        <f t="shared" si="404"/>
        <v>0</v>
      </c>
      <c r="V774" s="21"/>
      <c r="W774" s="21"/>
      <c r="X774" s="21"/>
      <c r="Y774" s="12"/>
    </row>
    <row r="775" spans="1:25" s="23" customFormat="1" ht="15.75" hidden="1" x14ac:dyDescent="0.2">
      <c r="A775" s="24"/>
      <c r="B775" s="25">
        <v>12</v>
      </c>
      <c r="C775" s="50" t="s">
        <v>27</v>
      </c>
      <c r="D775" s="27">
        <v>386</v>
      </c>
      <c r="E775" s="20"/>
      <c r="F775" s="20"/>
      <c r="G775" s="53">
        <f>SUM(G776)</f>
        <v>0</v>
      </c>
      <c r="H775" s="53">
        <f t="shared" ref="H775:U775" si="405">SUM(H776)</f>
        <v>0</v>
      </c>
      <c r="I775" s="53">
        <f t="shared" si="405"/>
        <v>0</v>
      </c>
      <c r="J775" s="53">
        <f t="shared" si="405"/>
        <v>0</v>
      </c>
      <c r="K775" s="53">
        <f t="shared" si="405"/>
        <v>0</v>
      </c>
      <c r="L775" s="22" t="str">
        <f t="shared" si="372"/>
        <v>-</v>
      </c>
      <c r="M775" s="53">
        <f t="shared" si="405"/>
        <v>0</v>
      </c>
      <c r="N775" s="53">
        <f t="shared" si="405"/>
        <v>0</v>
      </c>
      <c r="O775" s="53">
        <f t="shared" si="405"/>
        <v>0</v>
      </c>
      <c r="P775" s="53">
        <f t="shared" si="405"/>
        <v>0</v>
      </c>
      <c r="Q775" s="53">
        <f t="shared" si="405"/>
        <v>0</v>
      </c>
      <c r="R775" s="53">
        <f t="shared" si="405"/>
        <v>0</v>
      </c>
      <c r="S775" s="53">
        <f t="shared" si="405"/>
        <v>0</v>
      </c>
      <c r="T775" s="53">
        <f t="shared" si="405"/>
        <v>0</v>
      </c>
      <c r="U775" s="53">
        <f t="shared" si="405"/>
        <v>0</v>
      </c>
      <c r="V775" s="21"/>
      <c r="W775" s="21"/>
      <c r="X775" s="21"/>
      <c r="Y775" s="12"/>
    </row>
    <row r="776" spans="1:25" ht="15.75" hidden="1" x14ac:dyDescent="0.2">
      <c r="A776" s="41"/>
      <c r="B776" s="42">
        <v>12</v>
      </c>
      <c r="C776" s="60" t="s">
        <v>27</v>
      </c>
      <c r="D776" s="44" t="s">
        <v>430</v>
      </c>
      <c r="E776" s="36"/>
      <c r="F776" s="20"/>
      <c r="G776" s="52"/>
      <c r="H776" s="52"/>
      <c r="I776" s="52"/>
      <c r="J776" s="52"/>
      <c r="K776" s="52"/>
      <c r="L776" s="33" t="str">
        <f t="shared" si="372"/>
        <v>-</v>
      </c>
      <c r="M776" s="52"/>
      <c r="N776" s="52"/>
      <c r="O776" s="52">
        <v>0</v>
      </c>
      <c r="P776" s="52">
        <f>O776</f>
        <v>0</v>
      </c>
      <c r="Q776" s="52"/>
      <c r="R776" s="52"/>
      <c r="S776" s="52">
        <f>R776</f>
        <v>0</v>
      </c>
      <c r="T776" s="52"/>
      <c r="U776" s="52">
        <f>T776</f>
        <v>0</v>
      </c>
    </row>
    <row r="777" spans="1:25" s="23" customFormat="1" ht="15.75" hidden="1" x14ac:dyDescent="0.2">
      <c r="A777" s="24"/>
      <c r="B777" s="25">
        <v>51</v>
      </c>
      <c r="C777" s="50" t="s">
        <v>27</v>
      </c>
      <c r="D777" s="27">
        <v>386</v>
      </c>
      <c r="E777" s="20"/>
      <c r="F777" s="20"/>
      <c r="G777" s="53">
        <f>SUM(G778)</f>
        <v>0</v>
      </c>
      <c r="H777" s="53">
        <f t="shared" ref="H777:U777" si="406">SUM(H778)</f>
        <v>0</v>
      </c>
      <c r="I777" s="53">
        <f t="shared" si="406"/>
        <v>0</v>
      </c>
      <c r="J777" s="53">
        <f t="shared" si="406"/>
        <v>0</v>
      </c>
      <c r="K777" s="53">
        <f t="shared" si="406"/>
        <v>0</v>
      </c>
      <c r="L777" s="22" t="str">
        <f t="shared" si="372"/>
        <v>-</v>
      </c>
      <c r="M777" s="53">
        <f t="shared" si="406"/>
        <v>0</v>
      </c>
      <c r="N777" s="53">
        <f t="shared" si="406"/>
        <v>0</v>
      </c>
      <c r="O777" s="53">
        <f t="shared" si="406"/>
        <v>0</v>
      </c>
      <c r="P777" s="53">
        <f t="shared" si="406"/>
        <v>0</v>
      </c>
      <c r="Q777" s="53">
        <f t="shared" si="406"/>
        <v>0</v>
      </c>
      <c r="R777" s="53">
        <f t="shared" si="406"/>
        <v>0</v>
      </c>
      <c r="S777" s="53">
        <f t="shared" si="406"/>
        <v>0</v>
      </c>
      <c r="T777" s="53">
        <f t="shared" si="406"/>
        <v>0</v>
      </c>
      <c r="U777" s="53">
        <f t="shared" si="406"/>
        <v>0</v>
      </c>
      <c r="V777" s="21"/>
      <c r="W777" s="21"/>
      <c r="X777" s="21"/>
      <c r="Y777" s="12"/>
    </row>
    <row r="778" spans="1:25" ht="15.75" hidden="1" x14ac:dyDescent="0.2">
      <c r="A778" s="41"/>
      <c r="B778" s="42">
        <v>51</v>
      </c>
      <c r="C778" s="60" t="s">
        <v>27</v>
      </c>
      <c r="D778" s="44" t="s">
        <v>430</v>
      </c>
      <c r="E778" s="36"/>
      <c r="F778" s="20"/>
      <c r="G778" s="52"/>
      <c r="H778" s="52"/>
      <c r="I778" s="52"/>
      <c r="J778" s="56"/>
      <c r="K778" s="52"/>
      <c r="L778" s="33" t="str">
        <f t="shared" si="372"/>
        <v>-</v>
      </c>
      <c r="M778" s="52"/>
      <c r="N778" s="52"/>
      <c r="O778" s="52">
        <v>0</v>
      </c>
      <c r="P778" s="56"/>
      <c r="Q778" s="52"/>
      <c r="R778" s="52"/>
      <c r="S778" s="56"/>
      <c r="T778" s="52"/>
      <c r="U778" s="56"/>
    </row>
    <row r="779" spans="1:25" s="23" customFormat="1" ht="31.5" x14ac:dyDescent="0.2">
      <c r="A779" s="182" t="s">
        <v>415</v>
      </c>
      <c r="B779" s="182"/>
      <c r="C779" s="182"/>
      <c r="D779" s="182"/>
      <c r="E779" s="38" t="s">
        <v>418</v>
      </c>
      <c r="F779" s="20"/>
      <c r="G779" s="53">
        <f>G780+G782</f>
        <v>0</v>
      </c>
      <c r="H779" s="53">
        <f t="shared" ref="H779:U779" si="407">H780+H782</f>
        <v>0</v>
      </c>
      <c r="I779" s="53">
        <f t="shared" si="407"/>
        <v>0</v>
      </c>
      <c r="J779" s="53">
        <f t="shared" si="407"/>
        <v>0</v>
      </c>
      <c r="K779" s="53">
        <f t="shared" si="407"/>
        <v>0</v>
      </c>
      <c r="L779" s="22" t="str">
        <f t="shared" si="372"/>
        <v>-</v>
      </c>
      <c r="M779" s="53">
        <f t="shared" si="407"/>
        <v>0</v>
      </c>
      <c r="N779" s="53">
        <f t="shared" si="407"/>
        <v>0</v>
      </c>
      <c r="O779" s="53">
        <f t="shared" si="407"/>
        <v>0</v>
      </c>
      <c r="P779" s="53">
        <f t="shared" si="407"/>
        <v>0</v>
      </c>
      <c r="Q779" s="53">
        <f t="shared" si="407"/>
        <v>0</v>
      </c>
      <c r="R779" s="53">
        <f t="shared" si="407"/>
        <v>0</v>
      </c>
      <c r="S779" s="53">
        <f t="shared" si="407"/>
        <v>0</v>
      </c>
      <c r="T779" s="53">
        <f t="shared" si="407"/>
        <v>0</v>
      </c>
      <c r="U779" s="53">
        <f t="shared" si="407"/>
        <v>0</v>
      </c>
      <c r="V779" s="21"/>
      <c r="W779" s="21"/>
      <c r="X779" s="21"/>
      <c r="Y779" s="12"/>
    </row>
    <row r="780" spans="1:25" s="23" customFormat="1" ht="15.75" hidden="1" x14ac:dyDescent="0.2">
      <c r="A780" s="24"/>
      <c r="B780" s="25">
        <v>12</v>
      </c>
      <c r="C780" s="50" t="s">
        <v>27</v>
      </c>
      <c r="D780" s="27">
        <v>386</v>
      </c>
      <c r="E780" s="20"/>
      <c r="F780" s="20"/>
      <c r="G780" s="53">
        <f>SUM(G781)</f>
        <v>0</v>
      </c>
      <c r="H780" s="53">
        <f t="shared" ref="H780:U780" si="408">SUM(H781)</f>
        <v>0</v>
      </c>
      <c r="I780" s="53">
        <f t="shared" si="408"/>
        <v>0</v>
      </c>
      <c r="J780" s="53">
        <f t="shared" si="408"/>
        <v>0</v>
      </c>
      <c r="K780" s="53">
        <f t="shared" si="408"/>
        <v>0</v>
      </c>
      <c r="L780" s="22" t="str">
        <f t="shared" si="372"/>
        <v>-</v>
      </c>
      <c r="M780" s="53">
        <f t="shared" si="408"/>
        <v>0</v>
      </c>
      <c r="N780" s="53">
        <f t="shared" si="408"/>
        <v>0</v>
      </c>
      <c r="O780" s="53">
        <f t="shared" si="408"/>
        <v>0</v>
      </c>
      <c r="P780" s="53">
        <f t="shared" si="408"/>
        <v>0</v>
      </c>
      <c r="Q780" s="53">
        <f t="shared" si="408"/>
        <v>0</v>
      </c>
      <c r="R780" s="53">
        <f t="shared" si="408"/>
        <v>0</v>
      </c>
      <c r="S780" s="53">
        <f t="shared" si="408"/>
        <v>0</v>
      </c>
      <c r="T780" s="53">
        <f t="shared" si="408"/>
        <v>0</v>
      </c>
      <c r="U780" s="53">
        <f t="shared" si="408"/>
        <v>0</v>
      </c>
      <c r="V780" s="21"/>
      <c r="W780" s="21"/>
      <c r="X780" s="21"/>
      <c r="Y780" s="12"/>
    </row>
    <row r="781" spans="1:25" ht="15.75" hidden="1" x14ac:dyDescent="0.2">
      <c r="A781" s="41"/>
      <c r="B781" s="42">
        <v>12</v>
      </c>
      <c r="C781" s="60" t="s">
        <v>27</v>
      </c>
      <c r="D781" s="44" t="s">
        <v>430</v>
      </c>
      <c r="E781" s="36"/>
      <c r="F781" s="20"/>
      <c r="G781" s="52"/>
      <c r="H781" s="52"/>
      <c r="I781" s="52"/>
      <c r="J781" s="52"/>
      <c r="K781" s="52"/>
      <c r="L781" s="33" t="str">
        <f t="shared" si="372"/>
        <v>-</v>
      </c>
      <c r="M781" s="52"/>
      <c r="N781" s="52"/>
      <c r="O781" s="52">
        <v>0</v>
      </c>
      <c r="P781" s="52">
        <f>O781</f>
        <v>0</v>
      </c>
      <c r="Q781" s="52"/>
      <c r="R781" s="52"/>
      <c r="S781" s="52">
        <f>R781</f>
        <v>0</v>
      </c>
      <c r="T781" s="52"/>
      <c r="U781" s="52">
        <f>T781</f>
        <v>0</v>
      </c>
    </row>
    <row r="782" spans="1:25" s="23" customFormat="1" ht="15.75" hidden="1" x14ac:dyDescent="0.2">
      <c r="A782" s="24"/>
      <c r="B782" s="25">
        <v>51</v>
      </c>
      <c r="C782" s="50" t="s">
        <v>27</v>
      </c>
      <c r="D782" s="27">
        <v>386</v>
      </c>
      <c r="E782" s="20"/>
      <c r="F782" s="20"/>
      <c r="G782" s="53">
        <f>SUM(G783)</f>
        <v>0</v>
      </c>
      <c r="H782" s="53">
        <f t="shared" ref="H782:U782" si="409">SUM(H783)</f>
        <v>0</v>
      </c>
      <c r="I782" s="53">
        <f t="shared" si="409"/>
        <v>0</v>
      </c>
      <c r="J782" s="53">
        <f t="shared" si="409"/>
        <v>0</v>
      </c>
      <c r="K782" s="53">
        <f t="shared" si="409"/>
        <v>0</v>
      </c>
      <c r="L782" s="22" t="str">
        <f t="shared" si="372"/>
        <v>-</v>
      </c>
      <c r="M782" s="53">
        <f t="shared" si="409"/>
        <v>0</v>
      </c>
      <c r="N782" s="53">
        <f t="shared" si="409"/>
        <v>0</v>
      </c>
      <c r="O782" s="53">
        <f t="shared" si="409"/>
        <v>0</v>
      </c>
      <c r="P782" s="53">
        <f t="shared" si="409"/>
        <v>0</v>
      </c>
      <c r="Q782" s="53">
        <f t="shared" si="409"/>
        <v>0</v>
      </c>
      <c r="R782" s="53">
        <f t="shared" si="409"/>
        <v>0</v>
      </c>
      <c r="S782" s="53">
        <f t="shared" si="409"/>
        <v>0</v>
      </c>
      <c r="T782" s="53">
        <f t="shared" si="409"/>
        <v>0</v>
      </c>
      <c r="U782" s="53">
        <f t="shared" si="409"/>
        <v>0</v>
      </c>
      <c r="V782" s="21"/>
      <c r="W782" s="21"/>
      <c r="X782" s="21"/>
      <c r="Y782" s="12"/>
    </row>
    <row r="783" spans="1:25" ht="15.75" hidden="1" x14ac:dyDescent="0.2">
      <c r="A783" s="41"/>
      <c r="B783" s="42">
        <v>51</v>
      </c>
      <c r="C783" s="60" t="s">
        <v>27</v>
      </c>
      <c r="D783" s="44" t="s">
        <v>430</v>
      </c>
      <c r="E783" s="36"/>
      <c r="F783" s="20"/>
      <c r="G783" s="52"/>
      <c r="H783" s="52"/>
      <c r="I783" s="52"/>
      <c r="J783" s="56"/>
      <c r="K783" s="52"/>
      <c r="L783" s="33" t="str">
        <f t="shared" si="372"/>
        <v>-</v>
      </c>
      <c r="M783" s="52"/>
      <c r="N783" s="52"/>
      <c r="O783" s="52">
        <v>0</v>
      </c>
      <c r="P783" s="56"/>
      <c r="Q783" s="52"/>
      <c r="R783" s="52"/>
      <c r="S783" s="56"/>
      <c r="T783" s="52"/>
      <c r="U783" s="56"/>
    </row>
    <row r="784" spans="1:25" s="23" customFormat="1" ht="65.25" customHeight="1" x14ac:dyDescent="0.2">
      <c r="A784" s="165" t="s">
        <v>51</v>
      </c>
      <c r="B784" s="165"/>
      <c r="C784" s="165"/>
      <c r="D784" s="165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21"/>
      <c r="W784" s="21"/>
      <c r="X784" s="21"/>
      <c r="Y784" s="12"/>
    </row>
    <row r="785" spans="1:25" s="23" customFormat="1" ht="15.75" hidden="1" x14ac:dyDescent="0.2">
      <c r="A785" s="24" t="s">
        <v>51</v>
      </c>
      <c r="B785" s="25">
        <v>11</v>
      </c>
      <c r="C785" s="50" t="s">
        <v>28</v>
      </c>
      <c r="D785" s="40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21"/>
      <c r="W785" s="21"/>
      <c r="X785" s="21"/>
      <c r="Y785" s="12"/>
    </row>
    <row r="786" spans="1:25" hidden="1" x14ac:dyDescent="0.2">
      <c r="A786" s="28" t="s">
        <v>51</v>
      </c>
      <c r="B786" s="29">
        <v>11</v>
      </c>
      <c r="C786" s="51" t="s">
        <v>28</v>
      </c>
      <c r="D786" s="54">
        <v>3294</v>
      </c>
      <c r="E786" s="32" t="s">
        <v>37</v>
      </c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 x14ac:dyDescent="0.2">
      <c r="A787" s="165" t="s">
        <v>516</v>
      </c>
      <c r="B787" s="165"/>
      <c r="C787" s="165"/>
      <c r="D787" s="165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23" customFormat="1" ht="15.75" hidden="1" x14ac:dyDescent="0.2">
      <c r="A788" s="25" t="s">
        <v>217</v>
      </c>
      <c r="B788" s="25">
        <v>11</v>
      </c>
      <c r="C788" s="50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2"/>
    </row>
    <row r="789" spans="1:25" s="23" customFormat="1" ht="15.75" hidden="1" x14ac:dyDescent="0.2">
      <c r="A789" s="29" t="s">
        <v>217</v>
      </c>
      <c r="B789" s="29">
        <v>11</v>
      </c>
      <c r="C789" s="51" t="s">
        <v>28</v>
      </c>
      <c r="D789" s="54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2"/>
    </row>
    <row r="790" spans="1:25" s="23" customFormat="1" ht="15.75" hidden="1" x14ac:dyDescent="0.2">
      <c r="A790" s="25" t="s">
        <v>217</v>
      </c>
      <c r="B790" s="25">
        <v>12</v>
      </c>
      <c r="C790" s="50" t="s">
        <v>28</v>
      </c>
      <c r="D790" s="40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2"/>
    </row>
    <row r="791" spans="1:25" hidden="1" x14ac:dyDescent="0.2">
      <c r="A791" s="29" t="s">
        <v>217</v>
      </c>
      <c r="B791" s="29">
        <v>12</v>
      </c>
      <c r="C791" s="51" t="s">
        <v>28</v>
      </c>
      <c r="D791" s="54">
        <v>3237</v>
      </c>
      <c r="E791" s="32" t="s">
        <v>36</v>
      </c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</row>
    <row r="792" spans="1:25" s="23" customFormat="1" ht="15.75" hidden="1" x14ac:dyDescent="0.2">
      <c r="A792" s="25" t="s">
        <v>217</v>
      </c>
      <c r="B792" s="25">
        <v>12</v>
      </c>
      <c r="C792" s="50" t="s">
        <v>28</v>
      </c>
      <c r="D792" s="40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2"/>
    </row>
    <row r="793" spans="1:25" hidden="1" x14ac:dyDescent="0.2">
      <c r="A793" s="29" t="s">
        <v>217</v>
      </c>
      <c r="B793" s="29">
        <v>12</v>
      </c>
      <c r="C793" s="51" t="s">
        <v>28</v>
      </c>
      <c r="D793" s="54">
        <v>4126</v>
      </c>
      <c r="E793" s="32" t="s">
        <v>4</v>
      </c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</row>
    <row r="794" spans="1:25" s="23" customFormat="1" ht="15.75" hidden="1" x14ac:dyDescent="0.2">
      <c r="A794" s="25" t="s">
        <v>217</v>
      </c>
      <c r="B794" s="25">
        <v>51</v>
      </c>
      <c r="C794" s="50" t="s">
        <v>28</v>
      </c>
      <c r="D794" s="40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2"/>
    </row>
    <row r="795" spans="1:25" hidden="1" x14ac:dyDescent="0.2">
      <c r="A795" s="29" t="s">
        <v>217</v>
      </c>
      <c r="B795" s="29">
        <v>51</v>
      </c>
      <c r="C795" s="51" t="s">
        <v>28</v>
      </c>
      <c r="D795" s="54">
        <v>3237</v>
      </c>
      <c r="E795" s="32" t="s">
        <v>36</v>
      </c>
      <c r="G795" s="1">
        <v>510000</v>
      </c>
      <c r="H795" s="56"/>
      <c r="I795" s="1">
        <v>510000</v>
      </c>
      <c r="J795" s="56"/>
      <c r="K795" s="1">
        <v>0</v>
      </c>
      <c r="L795" s="33">
        <f t="shared" si="413"/>
        <v>0</v>
      </c>
      <c r="M795" s="1">
        <v>0</v>
      </c>
      <c r="N795" s="56"/>
      <c r="O795" s="1"/>
      <c r="P795" s="56"/>
      <c r="Q795" s="1">
        <v>0</v>
      </c>
      <c r="R795" s="1"/>
      <c r="S795" s="56"/>
      <c r="T795" s="1"/>
      <c r="U795" s="56"/>
    </row>
    <row r="796" spans="1:25" s="23" customFormat="1" ht="15.75" hidden="1" x14ac:dyDescent="0.2">
      <c r="A796" s="25" t="s">
        <v>217</v>
      </c>
      <c r="B796" s="25">
        <v>51</v>
      </c>
      <c r="C796" s="50" t="s">
        <v>28</v>
      </c>
      <c r="D796" s="40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2"/>
    </row>
    <row r="797" spans="1:25" s="23" customFormat="1" ht="15.75" hidden="1" x14ac:dyDescent="0.2">
      <c r="A797" s="29" t="s">
        <v>217</v>
      </c>
      <c r="B797" s="29">
        <v>51</v>
      </c>
      <c r="C797" s="51" t="s">
        <v>28</v>
      </c>
      <c r="D797" s="54">
        <v>4126</v>
      </c>
      <c r="E797" s="32" t="s">
        <v>4</v>
      </c>
      <c r="F797" s="32"/>
      <c r="G797" s="1">
        <v>3825000</v>
      </c>
      <c r="H797" s="56"/>
      <c r="I797" s="1">
        <v>3825000</v>
      </c>
      <c r="J797" s="56"/>
      <c r="K797" s="1">
        <v>1273371.5900000001</v>
      </c>
      <c r="L797" s="33">
        <f t="shared" si="413"/>
        <v>33.290760522875814</v>
      </c>
      <c r="M797" s="1">
        <v>1026800</v>
      </c>
      <c r="N797" s="56"/>
      <c r="O797" s="1"/>
      <c r="P797" s="56"/>
      <c r="Q797" s="1">
        <v>3080400</v>
      </c>
      <c r="R797" s="1"/>
      <c r="S797" s="56"/>
      <c r="T797" s="1"/>
      <c r="U797" s="56"/>
      <c r="V797" s="21"/>
      <c r="W797" s="21"/>
      <c r="X797" s="21"/>
      <c r="Y797" s="12"/>
    </row>
    <row r="798" spans="1:25" s="23" customFormat="1" ht="15.75" hidden="1" x14ac:dyDescent="0.2">
      <c r="A798" s="25" t="s">
        <v>217</v>
      </c>
      <c r="B798" s="25">
        <v>563</v>
      </c>
      <c r="C798" s="50" t="s">
        <v>28</v>
      </c>
      <c r="D798" s="40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2"/>
    </row>
    <row r="799" spans="1:25" s="23" customFormat="1" ht="15.75" hidden="1" x14ac:dyDescent="0.2">
      <c r="A799" s="29" t="s">
        <v>217</v>
      </c>
      <c r="B799" s="29">
        <v>563</v>
      </c>
      <c r="C799" s="51" t="s">
        <v>28</v>
      </c>
      <c r="D799" s="54">
        <v>3237</v>
      </c>
      <c r="E799" s="32" t="s">
        <v>36</v>
      </c>
      <c r="F799" s="32"/>
      <c r="G799" s="1"/>
      <c r="H799" s="1"/>
      <c r="I799" s="1"/>
      <c r="J799" s="56"/>
      <c r="K799" s="1"/>
      <c r="L799" s="33" t="str">
        <f t="shared" si="413"/>
        <v>-</v>
      </c>
      <c r="M799" s="1"/>
      <c r="N799" s="1"/>
      <c r="O799" s="1"/>
      <c r="P799" s="56"/>
      <c r="Q799" s="1"/>
      <c r="R799" s="1"/>
      <c r="S799" s="56"/>
      <c r="T799" s="1"/>
      <c r="U799" s="56"/>
      <c r="V799" s="21"/>
      <c r="W799" s="21"/>
      <c r="X799" s="21"/>
      <c r="Y799" s="12"/>
    </row>
    <row r="800" spans="1:25" s="23" customFormat="1" ht="15.75" hidden="1" x14ac:dyDescent="0.2">
      <c r="A800" s="25" t="s">
        <v>217</v>
      </c>
      <c r="B800" s="25">
        <v>563</v>
      </c>
      <c r="C800" s="50" t="s">
        <v>28</v>
      </c>
      <c r="D800" s="40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2"/>
    </row>
    <row r="801" spans="1:25" s="23" customFormat="1" ht="15.75" hidden="1" x14ac:dyDescent="0.2">
      <c r="A801" s="29" t="s">
        <v>217</v>
      </c>
      <c r="B801" s="29">
        <v>563</v>
      </c>
      <c r="C801" s="51" t="s">
        <v>28</v>
      </c>
      <c r="D801" s="54">
        <v>4126</v>
      </c>
      <c r="E801" s="32" t="s">
        <v>4</v>
      </c>
      <c r="F801" s="32"/>
      <c r="G801" s="1"/>
      <c r="H801" s="1"/>
      <c r="I801" s="1"/>
      <c r="J801" s="56"/>
      <c r="K801" s="1"/>
      <c r="L801" s="33" t="str">
        <f t="shared" si="413"/>
        <v>-</v>
      </c>
      <c r="M801" s="1"/>
      <c r="N801" s="1"/>
      <c r="O801" s="1"/>
      <c r="P801" s="56"/>
      <c r="Q801" s="1"/>
      <c r="R801" s="1"/>
      <c r="S801" s="56"/>
      <c r="T801" s="1"/>
      <c r="U801" s="56"/>
      <c r="V801" s="21"/>
      <c r="W801" s="21"/>
      <c r="X801" s="21"/>
      <c r="Y801" s="12"/>
    </row>
    <row r="802" spans="1:25" ht="90.75" customHeight="1" x14ac:dyDescent="0.2">
      <c r="A802" s="165" t="s">
        <v>517</v>
      </c>
      <c r="B802" s="165"/>
      <c r="C802" s="165"/>
      <c r="D802" s="165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23" customFormat="1" ht="15.75" hidden="1" x14ac:dyDescent="0.2">
      <c r="A803" s="25" t="s">
        <v>306</v>
      </c>
      <c r="B803" s="25">
        <v>11</v>
      </c>
      <c r="C803" s="50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2"/>
    </row>
    <row r="804" spans="1:25" ht="45.75" hidden="1" customHeight="1" x14ac:dyDescent="0.2">
      <c r="A804" s="29" t="s">
        <v>306</v>
      </c>
      <c r="B804" s="29">
        <v>11</v>
      </c>
      <c r="C804" s="51" t="s">
        <v>27</v>
      </c>
      <c r="D804" s="31">
        <v>3861</v>
      </c>
      <c r="E804" s="32" t="s">
        <v>282</v>
      </c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</row>
    <row r="805" spans="1:25" s="23" customFormat="1" ht="15.75" hidden="1" x14ac:dyDescent="0.2">
      <c r="A805" s="25" t="s">
        <v>306</v>
      </c>
      <c r="B805" s="25">
        <v>12</v>
      </c>
      <c r="C805" s="50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2"/>
    </row>
    <row r="806" spans="1:25" ht="47.25" hidden="1" customHeight="1" x14ac:dyDescent="0.2">
      <c r="A806" s="29" t="s">
        <v>306</v>
      </c>
      <c r="B806" s="29">
        <v>12</v>
      </c>
      <c r="C806" s="51" t="s">
        <v>27</v>
      </c>
      <c r="D806" s="31">
        <v>3861</v>
      </c>
      <c r="E806" s="32" t="s">
        <v>282</v>
      </c>
      <c r="G806" s="1">
        <v>4185000</v>
      </c>
      <c r="H806" s="1">
        <v>4185000</v>
      </c>
      <c r="I806" s="1">
        <v>3285876</v>
      </c>
      <c r="J806" s="1">
        <v>3285876</v>
      </c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</row>
    <row r="807" spans="1:25" s="23" customFormat="1" ht="15.75" hidden="1" x14ac:dyDescent="0.2">
      <c r="A807" s="25" t="s">
        <v>306</v>
      </c>
      <c r="B807" s="25">
        <v>51</v>
      </c>
      <c r="C807" s="50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2"/>
    </row>
    <row r="808" spans="1:25" s="23" customFormat="1" ht="45" hidden="1" x14ac:dyDescent="0.2">
      <c r="A808" s="29" t="s">
        <v>306</v>
      </c>
      <c r="B808" s="29">
        <v>51</v>
      </c>
      <c r="C808" s="51" t="s">
        <v>27</v>
      </c>
      <c r="D808" s="31">
        <v>3861</v>
      </c>
      <c r="E808" s="32" t="s">
        <v>282</v>
      </c>
      <c r="F808" s="32"/>
      <c r="G808" s="1">
        <v>3715000</v>
      </c>
      <c r="H808" s="56"/>
      <c r="I808" s="1">
        <v>0</v>
      </c>
      <c r="J808" s="56"/>
      <c r="K808" s="1">
        <v>0</v>
      </c>
      <c r="L808" s="33" t="str">
        <f t="shared" si="413"/>
        <v>-</v>
      </c>
      <c r="M808" s="1">
        <v>0</v>
      </c>
      <c r="N808" s="56"/>
      <c r="O808" s="1">
        <v>0</v>
      </c>
      <c r="P808" s="56"/>
      <c r="Q808" s="1">
        <v>0</v>
      </c>
      <c r="R808" s="1">
        <v>0</v>
      </c>
      <c r="S808" s="56"/>
      <c r="T808" s="1"/>
      <c r="U808" s="56"/>
      <c r="V808" s="21"/>
      <c r="W808" s="21"/>
      <c r="X808" s="21"/>
      <c r="Y808" s="12"/>
    </row>
    <row r="809" spans="1:25" ht="94.5" x14ac:dyDescent="0.2">
      <c r="A809" s="165" t="s">
        <v>518</v>
      </c>
      <c r="B809" s="165"/>
      <c r="C809" s="165"/>
      <c r="D809" s="165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 x14ac:dyDescent="0.2">
      <c r="A810" s="25" t="s">
        <v>307</v>
      </c>
      <c r="B810" s="25">
        <v>11</v>
      </c>
      <c r="C810" s="50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21"/>
      <c r="W810" s="21"/>
      <c r="X810" s="21"/>
      <c r="Y810" s="12"/>
    </row>
    <row r="811" spans="1:25" ht="45" hidden="1" x14ac:dyDescent="0.2">
      <c r="A811" s="29" t="s">
        <v>307</v>
      </c>
      <c r="B811" s="29">
        <v>11</v>
      </c>
      <c r="C811" s="51" t="s">
        <v>27</v>
      </c>
      <c r="D811" s="31">
        <v>3861</v>
      </c>
      <c r="E811" s="32" t="s">
        <v>282</v>
      </c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 x14ac:dyDescent="0.2">
      <c r="A812" s="25" t="s">
        <v>307</v>
      </c>
      <c r="B812" s="25">
        <v>12</v>
      </c>
      <c r="C812" s="50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21"/>
      <c r="W812" s="21"/>
      <c r="X812" s="21"/>
      <c r="Y812" s="12"/>
    </row>
    <row r="813" spans="1:25" ht="45" hidden="1" x14ac:dyDescent="0.2">
      <c r="A813" s="29" t="s">
        <v>307</v>
      </c>
      <c r="B813" s="29">
        <v>12</v>
      </c>
      <c r="C813" s="51" t="s">
        <v>27</v>
      </c>
      <c r="D813" s="31">
        <v>3861</v>
      </c>
      <c r="E813" s="32" t="s">
        <v>282</v>
      </c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 x14ac:dyDescent="0.2">
      <c r="A814" s="25" t="s">
        <v>307</v>
      </c>
      <c r="B814" s="25">
        <v>51</v>
      </c>
      <c r="C814" s="50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21"/>
      <c r="W814" s="21"/>
      <c r="X814" s="21"/>
      <c r="Y814" s="12"/>
    </row>
    <row r="815" spans="1:25" ht="45" hidden="1" x14ac:dyDescent="0.2">
      <c r="A815" s="29" t="s">
        <v>307</v>
      </c>
      <c r="B815" s="29">
        <v>51</v>
      </c>
      <c r="C815" s="51" t="s">
        <v>27</v>
      </c>
      <c r="D815" s="31">
        <v>3861</v>
      </c>
      <c r="E815" s="32" t="s">
        <v>282</v>
      </c>
      <c r="H815" s="56"/>
      <c r="J815" s="56"/>
      <c r="L815" s="33" t="str">
        <f t="shared" si="413"/>
        <v>-</v>
      </c>
      <c r="M815" s="1">
        <v>240900000</v>
      </c>
      <c r="N815" s="56"/>
      <c r="O815" s="1"/>
      <c r="P815" s="56"/>
      <c r="Q815" s="1">
        <v>419000000</v>
      </c>
      <c r="R815" s="1"/>
      <c r="S815" s="56"/>
      <c r="T815" s="1"/>
      <c r="U815" s="56"/>
    </row>
    <row r="816" spans="1:25" ht="78.75" x14ac:dyDescent="0.2">
      <c r="A816" s="165" t="s">
        <v>519</v>
      </c>
      <c r="B816" s="165"/>
      <c r="C816" s="165"/>
      <c r="D816" s="165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 x14ac:dyDescent="0.2">
      <c r="A817" s="25" t="s">
        <v>341</v>
      </c>
      <c r="B817" s="25">
        <v>11</v>
      </c>
      <c r="C817" s="50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21"/>
      <c r="W817" s="21"/>
      <c r="X817" s="21"/>
      <c r="Y817" s="12"/>
    </row>
    <row r="818" spans="1:25" hidden="1" x14ac:dyDescent="0.2">
      <c r="A818" s="29" t="s">
        <v>341</v>
      </c>
      <c r="B818" s="29">
        <v>11</v>
      </c>
      <c r="C818" s="51" t="s">
        <v>28</v>
      </c>
      <c r="D818" s="31">
        <v>3237</v>
      </c>
      <c r="E818" s="32" t="s">
        <v>36</v>
      </c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 x14ac:dyDescent="0.2">
      <c r="A819" s="25" t="s">
        <v>341</v>
      </c>
      <c r="B819" s="25">
        <v>11</v>
      </c>
      <c r="C819" s="50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21"/>
      <c r="W819" s="21"/>
      <c r="X819" s="21"/>
      <c r="Y819" s="12"/>
    </row>
    <row r="820" spans="1:25" s="23" customFormat="1" ht="15.75" hidden="1" x14ac:dyDescent="0.2">
      <c r="A820" s="29" t="s">
        <v>341</v>
      </c>
      <c r="B820" s="29">
        <v>11</v>
      </c>
      <c r="C820" s="51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2"/>
    </row>
    <row r="821" spans="1:25" s="23" customFormat="1" ht="15.75" hidden="1" x14ac:dyDescent="0.2">
      <c r="A821" s="25" t="s">
        <v>341</v>
      </c>
      <c r="B821" s="25">
        <v>11</v>
      </c>
      <c r="C821" s="50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2"/>
    </row>
    <row r="822" spans="1:25" ht="45" hidden="1" x14ac:dyDescent="0.2">
      <c r="A822" s="29" t="s">
        <v>341</v>
      </c>
      <c r="B822" s="29">
        <v>11</v>
      </c>
      <c r="C822" s="51" t="s">
        <v>28</v>
      </c>
      <c r="D822" s="31">
        <v>3861</v>
      </c>
      <c r="E822" s="32" t="s">
        <v>282</v>
      </c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</row>
    <row r="823" spans="1:25" ht="78.75" customHeight="1" x14ac:dyDescent="0.2">
      <c r="A823" s="165" t="s">
        <v>520</v>
      </c>
      <c r="B823" s="165"/>
      <c r="C823" s="165"/>
      <c r="D823" s="165"/>
      <c r="E823" s="20" t="s">
        <v>337</v>
      </c>
      <c r="F823" s="49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</row>
    <row r="824" spans="1:25" s="23" customFormat="1" ht="15.75" hidden="1" x14ac:dyDescent="0.2">
      <c r="A824" s="25" t="s">
        <v>366</v>
      </c>
      <c r="B824" s="25">
        <v>12</v>
      </c>
      <c r="C824" s="50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2"/>
    </row>
    <row r="825" spans="1:25" hidden="1" x14ac:dyDescent="0.2">
      <c r="A825" s="29" t="s">
        <v>366</v>
      </c>
      <c r="B825" s="29">
        <v>12</v>
      </c>
      <c r="C825" s="51" t="s">
        <v>24</v>
      </c>
      <c r="D825" s="31">
        <v>4126</v>
      </c>
      <c r="E825" s="32" t="s">
        <v>4</v>
      </c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</row>
    <row r="826" spans="1:25" s="23" customFormat="1" ht="15.75" hidden="1" x14ac:dyDescent="0.2">
      <c r="A826" s="25" t="s">
        <v>366</v>
      </c>
      <c r="B826" s="25">
        <v>51</v>
      </c>
      <c r="C826" s="50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2"/>
    </row>
    <row r="827" spans="1:25" s="23" customFormat="1" ht="15.75" hidden="1" x14ac:dyDescent="0.2">
      <c r="A827" s="29" t="s">
        <v>366</v>
      </c>
      <c r="B827" s="29">
        <v>51</v>
      </c>
      <c r="C827" s="51" t="s">
        <v>24</v>
      </c>
      <c r="D827" s="31">
        <v>4126</v>
      </c>
      <c r="E827" s="32" t="s">
        <v>4</v>
      </c>
      <c r="F827" s="32"/>
      <c r="G827" s="1">
        <v>1400000</v>
      </c>
      <c r="H827" s="56"/>
      <c r="I827" s="1">
        <v>1400000</v>
      </c>
      <c r="J827" s="56"/>
      <c r="K827" s="1">
        <v>731479.66</v>
      </c>
      <c r="L827" s="33">
        <f t="shared" si="413"/>
        <v>52.248547142857149</v>
      </c>
      <c r="M827" s="1">
        <v>0</v>
      </c>
      <c r="N827" s="56"/>
      <c r="O827" s="1"/>
      <c r="P827" s="56"/>
      <c r="Q827" s="1">
        <v>0</v>
      </c>
      <c r="R827" s="1"/>
      <c r="S827" s="56"/>
      <c r="T827" s="1"/>
      <c r="U827" s="56"/>
      <c r="V827" s="21"/>
      <c r="W827" s="21"/>
      <c r="X827" s="21"/>
      <c r="Y827" s="12"/>
    </row>
    <row r="828" spans="1:25" s="23" customFormat="1" ht="78.2" customHeight="1" x14ac:dyDescent="0.2">
      <c r="A828" s="165" t="s">
        <v>521</v>
      </c>
      <c r="B828" s="165"/>
      <c r="C828" s="165"/>
      <c r="D828" s="165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2"/>
    </row>
    <row r="829" spans="1:25" s="23" customFormat="1" ht="15.75" hidden="1" x14ac:dyDescent="0.2">
      <c r="A829" s="25" t="s">
        <v>389</v>
      </c>
      <c r="B829" s="25">
        <v>14</v>
      </c>
      <c r="C829" s="50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2"/>
    </row>
    <row r="830" spans="1:25" s="23" customFormat="1" ht="45" hidden="1" x14ac:dyDescent="0.2">
      <c r="A830" s="29" t="s">
        <v>389</v>
      </c>
      <c r="B830" s="29">
        <v>14</v>
      </c>
      <c r="C830" s="51" t="s">
        <v>28</v>
      </c>
      <c r="D830" s="31">
        <v>3861</v>
      </c>
      <c r="E830" s="32" t="s">
        <v>282</v>
      </c>
      <c r="F830" s="32"/>
      <c r="G830" s="1">
        <v>0</v>
      </c>
      <c r="H830" s="56"/>
      <c r="I830" s="1">
        <v>0</v>
      </c>
      <c r="J830" s="56"/>
      <c r="K830" s="1">
        <v>56928.12</v>
      </c>
      <c r="L830" s="33" t="str">
        <f t="shared" si="413"/>
        <v>-</v>
      </c>
      <c r="M830" s="1">
        <v>0</v>
      </c>
      <c r="N830" s="56"/>
      <c r="O830" s="1"/>
      <c r="P830" s="56"/>
      <c r="Q830" s="1">
        <v>0</v>
      </c>
      <c r="R830" s="1"/>
      <c r="S830" s="56"/>
      <c r="T830" s="1"/>
      <c r="U830" s="56"/>
      <c r="V830" s="21"/>
      <c r="W830" s="21"/>
      <c r="X830" s="21"/>
      <c r="Y830" s="12"/>
    </row>
    <row r="831" spans="1:25" s="23" customFormat="1" ht="15.75" hidden="1" x14ac:dyDescent="0.2">
      <c r="A831" s="25" t="s">
        <v>389</v>
      </c>
      <c r="B831" s="25">
        <v>51</v>
      </c>
      <c r="C831" s="50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2"/>
    </row>
    <row r="832" spans="1:25" s="23" customFormat="1" ht="45" hidden="1" x14ac:dyDescent="0.2">
      <c r="A832" s="29" t="s">
        <v>389</v>
      </c>
      <c r="B832" s="29">
        <v>51</v>
      </c>
      <c r="C832" s="51" t="s">
        <v>28</v>
      </c>
      <c r="D832" s="31">
        <v>3861</v>
      </c>
      <c r="E832" s="32" t="s">
        <v>282</v>
      </c>
      <c r="F832" s="32"/>
      <c r="G832" s="1">
        <v>0</v>
      </c>
      <c r="H832" s="56"/>
      <c r="I832" s="1">
        <v>0</v>
      </c>
      <c r="J832" s="56"/>
      <c r="K832" s="1">
        <v>322592.57</v>
      </c>
      <c r="L832" s="33" t="str">
        <f t="shared" si="413"/>
        <v>-</v>
      </c>
      <c r="M832" s="1">
        <v>0</v>
      </c>
      <c r="N832" s="56"/>
      <c r="O832" s="1"/>
      <c r="P832" s="56"/>
      <c r="Q832" s="1">
        <v>0</v>
      </c>
      <c r="R832" s="1"/>
      <c r="S832" s="56"/>
      <c r="T832" s="1"/>
      <c r="U832" s="56"/>
      <c r="V832" s="21"/>
      <c r="W832" s="21"/>
      <c r="X832" s="21"/>
      <c r="Y832" s="12"/>
    </row>
    <row r="833" spans="1:25" s="23" customFormat="1" ht="15.75" hidden="1" x14ac:dyDescent="0.2">
      <c r="A833" s="25" t="s">
        <v>389</v>
      </c>
      <c r="B833" s="25">
        <v>563</v>
      </c>
      <c r="C833" s="50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2"/>
    </row>
    <row r="834" spans="1:25" s="23" customFormat="1" ht="45" hidden="1" x14ac:dyDescent="0.2">
      <c r="A834" s="29" t="s">
        <v>389</v>
      </c>
      <c r="B834" s="29">
        <v>563</v>
      </c>
      <c r="C834" s="51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6"/>
      <c r="K834" s="1"/>
      <c r="L834" s="33" t="str">
        <f t="shared" si="413"/>
        <v>-</v>
      </c>
      <c r="M834" s="1"/>
      <c r="N834" s="1"/>
      <c r="O834" s="1"/>
      <c r="P834" s="56"/>
      <c r="Q834" s="1"/>
      <c r="R834" s="1"/>
      <c r="S834" s="56"/>
      <c r="T834" s="1"/>
      <c r="U834" s="56"/>
      <c r="V834" s="21"/>
      <c r="W834" s="21"/>
      <c r="X834" s="21"/>
      <c r="Y834" s="12"/>
    </row>
    <row r="835" spans="1:25" s="23" customFormat="1" ht="78.75" x14ac:dyDescent="0.2">
      <c r="A835" s="165" t="s">
        <v>522</v>
      </c>
      <c r="B835" s="165"/>
      <c r="C835" s="165"/>
      <c r="D835" s="165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2"/>
    </row>
    <row r="836" spans="1:25" s="23" customFormat="1" ht="15.75" hidden="1" x14ac:dyDescent="0.2">
      <c r="A836" s="25" t="s">
        <v>436</v>
      </c>
      <c r="B836" s="25">
        <v>12</v>
      </c>
      <c r="C836" s="50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2"/>
    </row>
    <row r="837" spans="1:25" s="23" customFormat="1" ht="15.75" hidden="1" x14ac:dyDescent="0.2">
      <c r="A837" s="29" t="s">
        <v>436</v>
      </c>
      <c r="B837" s="29">
        <v>12</v>
      </c>
      <c r="C837" s="51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2"/>
    </row>
    <row r="838" spans="1:25" s="23" customFormat="1" ht="15.75" hidden="1" x14ac:dyDescent="0.2">
      <c r="A838" s="25" t="s">
        <v>436</v>
      </c>
      <c r="B838" s="25">
        <v>563</v>
      </c>
      <c r="C838" s="50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2"/>
    </row>
    <row r="839" spans="1:25" s="23" customFormat="1" ht="15.75" hidden="1" x14ac:dyDescent="0.2">
      <c r="A839" s="29" t="s">
        <v>436</v>
      </c>
      <c r="B839" s="29">
        <v>563</v>
      </c>
      <c r="C839" s="51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6"/>
      <c r="K839" s="1">
        <v>372804.92</v>
      </c>
      <c r="L839" s="22" t="str">
        <f t="shared" si="413"/>
        <v>-</v>
      </c>
      <c r="M839" s="1"/>
      <c r="N839" s="1"/>
      <c r="O839" s="1"/>
      <c r="P839" s="56"/>
      <c r="Q839" s="1"/>
      <c r="R839" s="1"/>
      <c r="S839" s="56"/>
      <c r="T839" s="1"/>
      <c r="U839" s="56"/>
      <c r="V839" s="21"/>
      <c r="W839" s="21"/>
      <c r="X839" s="21"/>
      <c r="Y839" s="12"/>
    </row>
    <row r="840" spans="1:25" s="23" customFormat="1" ht="15.75" hidden="1" x14ac:dyDescent="0.2">
      <c r="A840" s="181" t="s">
        <v>415</v>
      </c>
      <c r="B840" s="181"/>
      <c r="C840" s="181"/>
      <c r="D840" s="181"/>
      <c r="E840" s="38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2"/>
    </row>
    <row r="841" spans="1:25" s="23" customFormat="1" ht="15.75" hidden="1" x14ac:dyDescent="0.2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2"/>
    </row>
    <row r="842" spans="1:25" s="64" customFormat="1" hidden="1" x14ac:dyDescent="0.2">
      <c r="A842" s="42"/>
      <c r="B842" s="42">
        <v>12</v>
      </c>
      <c r="C842" s="42"/>
      <c r="D842" s="44">
        <v>3237</v>
      </c>
      <c r="E842" s="36"/>
      <c r="F842" s="61"/>
      <c r="G842" s="62"/>
      <c r="H842" s="62"/>
      <c r="I842" s="62"/>
      <c r="J842" s="62"/>
      <c r="K842" s="62"/>
      <c r="L842" s="63" t="str">
        <f t="shared" si="413"/>
        <v>-</v>
      </c>
      <c r="M842" s="62"/>
      <c r="N842" s="62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2"/>
      <c r="W842" s="62"/>
      <c r="X842" s="62"/>
      <c r="Y842" s="105"/>
    </row>
    <row r="843" spans="1:25" s="23" customFormat="1" ht="15.75" hidden="1" x14ac:dyDescent="0.2">
      <c r="A843" s="25"/>
      <c r="B843" s="25">
        <v>12</v>
      </c>
      <c r="C843" s="50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2"/>
    </row>
    <row r="844" spans="1:25" s="23" customFormat="1" ht="15.75" hidden="1" x14ac:dyDescent="0.2">
      <c r="A844" s="42"/>
      <c r="B844" s="42">
        <v>12</v>
      </c>
      <c r="C844" s="60"/>
      <c r="D844" s="44" t="s">
        <v>432</v>
      </c>
      <c r="E844" s="36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2"/>
    </row>
    <row r="845" spans="1:25" s="23" customFormat="1" ht="15.75" hidden="1" x14ac:dyDescent="0.2">
      <c r="A845" s="25"/>
      <c r="B845" s="25">
        <v>12</v>
      </c>
      <c r="C845" s="50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2"/>
    </row>
    <row r="846" spans="1:25" s="23" customFormat="1" ht="15.75" hidden="1" x14ac:dyDescent="0.2">
      <c r="A846" s="42"/>
      <c r="B846" s="42">
        <v>12</v>
      </c>
      <c r="C846" s="60"/>
      <c r="D846" s="44" t="s">
        <v>433</v>
      </c>
      <c r="E846" s="36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2"/>
    </row>
    <row r="847" spans="1:25" s="23" customFormat="1" ht="15.75" hidden="1" x14ac:dyDescent="0.2">
      <c r="A847" s="108"/>
      <c r="B847" s="25">
        <v>51</v>
      </c>
      <c r="C847" s="50"/>
      <c r="D847" s="27">
        <v>323</v>
      </c>
      <c r="E847" s="38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2"/>
    </row>
    <row r="848" spans="1:25" s="23" customFormat="1" ht="15.75" hidden="1" x14ac:dyDescent="0.2">
      <c r="A848" s="29"/>
      <c r="B848" s="29">
        <v>51</v>
      </c>
      <c r="C848" s="51"/>
      <c r="D848" s="31">
        <v>3237</v>
      </c>
      <c r="E848" s="32"/>
      <c r="F848" s="32"/>
      <c r="G848" s="1"/>
      <c r="H848" s="1"/>
      <c r="I848" s="1"/>
      <c r="J848" s="56"/>
      <c r="K848" s="1"/>
      <c r="L848" s="33" t="str">
        <f t="shared" si="413"/>
        <v>-</v>
      </c>
      <c r="M848" s="1"/>
      <c r="N848" s="1"/>
      <c r="O848" s="1"/>
      <c r="P848" s="56"/>
      <c r="Q848" s="1"/>
      <c r="R848" s="1"/>
      <c r="S848" s="56"/>
      <c r="T848" s="1"/>
      <c r="U848" s="56"/>
      <c r="V848" s="21"/>
      <c r="W848" s="21"/>
      <c r="X848" s="21"/>
      <c r="Y848" s="12"/>
    </row>
    <row r="849" spans="1:25" s="23" customFormat="1" ht="15.75" hidden="1" x14ac:dyDescent="0.2">
      <c r="A849" s="25"/>
      <c r="B849" s="25">
        <v>51</v>
      </c>
      <c r="C849" s="50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2"/>
    </row>
    <row r="850" spans="1:25" s="23" customFormat="1" ht="15.75" hidden="1" x14ac:dyDescent="0.2">
      <c r="A850" s="42"/>
      <c r="B850" s="42">
        <v>51</v>
      </c>
      <c r="C850" s="60"/>
      <c r="D850" s="44" t="s">
        <v>432</v>
      </c>
      <c r="E850" s="36"/>
      <c r="F850" s="32"/>
      <c r="G850" s="1"/>
      <c r="H850" s="1"/>
      <c r="I850" s="1"/>
      <c r="J850" s="56"/>
      <c r="K850" s="1"/>
      <c r="L850" s="33" t="str">
        <f t="shared" si="413"/>
        <v>-</v>
      </c>
      <c r="M850" s="1"/>
      <c r="N850" s="1"/>
      <c r="O850" s="1"/>
      <c r="P850" s="56"/>
      <c r="Q850" s="1"/>
      <c r="R850" s="1">
        <v>0</v>
      </c>
      <c r="S850" s="56"/>
      <c r="T850" s="1">
        <v>0</v>
      </c>
      <c r="U850" s="56"/>
      <c r="V850" s="21"/>
      <c r="W850" s="21"/>
      <c r="X850" s="21"/>
      <c r="Y850" s="12"/>
    </row>
    <row r="851" spans="1:25" s="23" customFormat="1" ht="15.75" hidden="1" x14ac:dyDescent="0.2">
      <c r="A851" s="25"/>
      <c r="B851" s="25">
        <v>51</v>
      </c>
      <c r="C851" s="50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2"/>
    </row>
    <row r="852" spans="1:25" s="23" customFormat="1" ht="15.75" hidden="1" x14ac:dyDescent="0.2">
      <c r="A852" s="42"/>
      <c r="B852" s="42">
        <v>51</v>
      </c>
      <c r="C852" s="60"/>
      <c r="D852" s="44" t="s">
        <v>433</v>
      </c>
      <c r="E852" s="36"/>
      <c r="F852" s="32"/>
      <c r="G852" s="1"/>
      <c r="H852" s="1"/>
      <c r="I852" s="1"/>
      <c r="J852" s="56"/>
      <c r="K852" s="1"/>
      <c r="L852" s="33" t="str">
        <f t="shared" si="413"/>
        <v>-</v>
      </c>
      <c r="M852" s="1"/>
      <c r="N852" s="1"/>
      <c r="O852" s="1"/>
      <c r="P852" s="56"/>
      <c r="Q852" s="1"/>
      <c r="R852" s="1">
        <v>0</v>
      </c>
      <c r="S852" s="56"/>
      <c r="T852" s="1">
        <v>0</v>
      </c>
      <c r="U852" s="56"/>
      <c r="V852" s="21"/>
      <c r="W852" s="21"/>
      <c r="X852" s="21"/>
      <c r="Y852" s="12"/>
    </row>
    <row r="853" spans="1:25" ht="110.25" x14ac:dyDescent="0.2">
      <c r="A853" s="165" t="s">
        <v>523</v>
      </c>
      <c r="B853" s="165"/>
      <c r="C853" s="165"/>
      <c r="D853" s="165"/>
      <c r="E853" s="20" t="s">
        <v>47</v>
      </c>
      <c r="F853" s="49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</row>
    <row r="854" spans="1:25" s="23" customFormat="1" ht="15.75" hidden="1" x14ac:dyDescent="0.2">
      <c r="A854" s="24" t="s">
        <v>52</v>
      </c>
      <c r="B854" s="25">
        <v>11</v>
      </c>
      <c r="C854" s="50" t="s">
        <v>24</v>
      </c>
      <c r="D854" s="40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2"/>
    </row>
    <row r="855" spans="1:25" ht="45" hidden="1" x14ac:dyDescent="0.2">
      <c r="A855" s="28" t="s">
        <v>52</v>
      </c>
      <c r="B855" s="29">
        <v>11</v>
      </c>
      <c r="C855" s="51" t="s">
        <v>24</v>
      </c>
      <c r="D855" s="54">
        <v>3861</v>
      </c>
      <c r="E855" s="32" t="s">
        <v>282</v>
      </c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</row>
    <row r="856" spans="1:25" ht="110.25" x14ac:dyDescent="0.2">
      <c r="A856" s="165" t="s">
        <v>524</v>
      </c>
      <c r="B856" s="165"/>
      <c r="C856" s="165"/>
      <c r="D856" s="165"/>
      <c r="E856" s="20" t="s">
        <v>46</v>
      </c>
      <c r="F856" s="49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</row>
    <row r="857" spans="1:25" s="23" customFormat="1" ht="15.75" hidden="1" x14ac:dyDescent="0.2">
      <c r="A857" s="24" t="s">
        <v>53</v>
      </c>
      <c r="B857" s="25">
        <v>11</v>
      </c>
      <c r="C857" s="50" t="s">
        <v>24</v>
      </c>
      <c r="D857" s="40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2"/>
    </row>
    <row r="858" spans="1:25" hidden="1" x14ac:dyDescent="0.2">
      <c r="A858" s="28" t="s">
        <v>53</v>
      </c>
      <c r="B858" s="29">
        <v>11</v>
      </c>
      <c r="C858" s="51" t="s">
        <v>24</v>
      </c>
      <c r="D858" s="54">
        <v>3632</v>
      </c>
      <c r="E858" s="32" t="s">
        <v>244</v>
      </c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</row>
    <row r="859" spans="1:25" s="23" customFormat="1" ht="110.25" x14ac:dyDescent="0.2">
      <c r="A859" s="178" t="s">
        <v>412</v>
      </c>
      <c r="B859" s="179"/>
      <c r="C859" s="179"/>
      <c r="D859" s="180"/>
      <c r="E859" s="49" t="s">
        <v>564</v>
      </c>
      <c r="F859" s="49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2"/>
    </row>
    <row r="860" spans="1:25" s="23" customFormat="1" ht="15.75" hidden="1" x14ac:dyDescent="0.2">
      <c r="A860" s="24"/>
      <c r="B860" s="25">
        <v>11</v>
      </c>
      <c r="C860" s="50" t="s">
        <v>27</v>
      </c>
      <c r="D860" s="40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2"/>
    </row>
    <row r="861" spans="1:25" ht="45" hidden="1" x14ac:dyDescent="0.2">
      <c r="B861" s="29">
        <v>11</v>
      </c>
      <c r="C861" s="51" t="s">
        <v>27</v>
      </c>
      <c r="D861" s="54">
        <v>3861</v>
      </c>
      <c r="E861" s="32" t="s">
        <v>282</v>
      </c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</row>
    <row r="862" spans="1:25" ht="110.25" x14ac:dyDescent="0.2">
      <c r="A862" s="165" t="s">
        <v>525</v>
      </c>
      <c r="B862" s="165"/>
      <c r="C862" s="165"/>
      <c r="D862" s="165"/>
      <c r="E862" s="20" t="s">
        <v>308</v>
      </c>
      <c r="F862" s="49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</row>
    <row r="863" spans="1:25" s="23" customFormat="1" ht="15.75" hidden="1" x14ac:dyDescent="0.2">
      <c r="A863" s="24" t="s">
        <v>80</v>
      </c>
      <c r="B863" s="25">
        <v>11</v>
      </c>
      <c r="C863" s="50" t="s">
        <v>24</v>
      </c>
      <c r="D863" s="40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2"/>
    </row>
    <row r="864" spans="1:25" ht="30" hidden="1" x14ac:dyDescent="0.2">
      <c r="A864" s="28" t="s">
        <v>80</v>
      </c>
      <c r="B864" s="29">
        <v>11</v>
      </c>
      <c r="C864" s="51" t="s">
        <v>24</v>
      </c>
      <c r="D864" s="54">
        <v>3522</v>
      </c>
      <c r="E864" s="32" t="s">
        <v>139</v>
      </c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</row>
    <row r="865" spans="1:25" ht="110.25" x14ac:dyDescent="0.2">
      <c r="A865" s="165" t="s">
        <v>565</v>
      </c>
      <c r="B865" s="165"/>
      <c r="C865" s="165"/>
      <c r="D865" s="165"/>
      <c r="E865" s="20" t="s">
        <v>364</v>
      </c>
      <c r="F865" s="49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</row>
    <row r="866" spans="1:25" s="23" customFormat="1" ht="15.75" hidden="1" x14ac:dyDescent="0.2">
      <c r="A866" s="24" t="s">
        <v>369</v>
      </c>
      <c r="B866" s="25">
        <v>11</v>
      </c>
      <c r="C866" s="50" t="s">
        <v>24</v>
      </c>
      <c r="D866" s="40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2"/>
    </row>
    <row r="867" spans="1:25" ht="30" hidden="1" x14ac:dyDescent="0.2">
      <c r="A867" s="28" t="s">
        <v>369</v>
      </c>
      <c r="B867" s="29">
        <v>11</v>
      </c>
      <c r="C867" s="51" t="s">
        <v>24</v>
      </c>
      <c r="D867" s="54">
        <v>3522</v>
      </c>
      <c r="E867" s="32" t="s">
        <v>139</v>
      </c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</row>
    <row r="868" spans="1:25" ht="110.25" x14ac:dyDescent="0.2">
      <c r="A868" s="165" t="s">
        <v>526</v>
      </c>
      <c r="B868" s="165"/>
      <c r="C868" s="165"/>
      <c r="D868" s="165"/>
      <c r="E868" s="20" t="s">
        <v>11</v>
      </c>
      <c r="F868" s="49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</row>
    <row r="869" spans="1:25" s="23" customFormat="1" ht="15.75" hidden="1" x14ac:dyDescent="0.2">
      <c r="A869" s="24" t="s">
        <v>174</v>
      </c>
      <c r="B869" s="25">
        <v>11</v>
      </c>
      <c r="C869" s="50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2"/>
    </row>
    <row r="870" spans="1:25" ht="30" hidden="1" x14ac:dyDescent="0.2">
      <c r="A870" s="28" t="s">
        <v>174</v>
      </c>
      <c r="B870" s="29">
        <v>11</v>
      </c>
      <c r="C870" s="51" t="s">
        <v>24</v>
      </c>
      <c r="D870" s="54">
        <v>3522</v>
      </c>
      <c r="E870" s="32" t="s">
        <v>139</v>
      </c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</row>
    <row r="871" spans="1:25" s="23" customFormat="1" ht="15.75" hidden="1" x14ac:dyDescent="0.2">
      <c r="A871" s="24" t="s">
        <v>174</v>
      </c>
      <c r="B871" s="25">
        <v>11</v>
      </c>
      <c r="C871" s="50" t="s">
        <v>24</v>
      </c>
      <c r="D871" s="40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2"/>
    </row>
    <row r="872" spans="1:25" ht="30" hidden="1" x14ac:dyDescent="0.2">
      <c r="A872" s="28" t="s">
        <v>174</v>
      </c>
      <c r="B872" s="29">
        <v>11</v>
      </c>
      <c r="C872" s="51" t="s">
        <v>24</v>
      </c>
      <c r="D872" s="54">
        <v>5163</v>
      </c>
      <c r="E872" s="32" t="s">
        <v>393</v>
      </c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5"/>
      <c r="Q872" s="1">
        <v>0</v>
      </c>
      <c r="R872" s="1">
        <v>27427170</v>
      </c>
      <c r="S872" s="35"/>
      <c r="T872" s="1">
        <v>29307428</v>
      </c>
      <c r="U872" s="35"/>
    </row>
    <row r="873" spans="1:25" ht="110.25" x14ac:dyDescent="0.2">
      <c r="A873" s="165" t="s">
        <v>527</v>
      </c>
      <c r="B873" s="165"/>
      <c r="C873" s="165"/>
      <c r="D873" s="165"/>
      <c r="E873" s="20" t="s">
        <v>95</v>
      </c>
      <c r="F873" s="49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</row>
    <row r="874" spans="1:25" s="23" customFormat="1" ht="15.75" hidden="1" x14ac:dyDescent="0.2">
      <c r="A874" s="24" t="s">
        <v>106</v>
      </c>
      <c r="B874" s="25">
        <v>11</v>
      </c>
      <c r="C874" s="50" t="s">
        <v>24</v>
      </c>
      <c r="D874" s="40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2"/>
    </row>
    <row r="875" spans="1:25" ht="30" hidden="1" x14ac:dyDescent="0.2">
      <c r="A875" s="28" t="s">
        <v>106</v>
      </c>
      <c r="B875" s="29">
        <v>11</v>
      </c>
      <c r="C875" s="51" t="s">
        <v>24</v>
      </c>
      <c r="D875" s="54">
        <v>3522</v>
      </c>
      <c r="E875" s="32" t="s">
        <v>139</v>
      </c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</row>
    <row r="876" spans="1:25" ht="110.25" x14ac:dyDescent="0.2">
      <c r="A876" s="165" t="s">
        <v>528</v>
      </c>
      <c r="B876" s="165"/>
      <c r="C876" s="165"/>
      <c r="D876" s="165"/>
      <c r="E876" s="20" t="s">
        <v>316</v>
      </c>
      <c r="F876" s="49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</row>
    <row r="877" spans="1:25" s="23" customFormat="1" ht="15.75" hidden="1" x14ac:dyDescent="0.2">
      <c r="A877" s="24" t="s">
        <v>108</v>
      </c>
      <c r="B877" s="25">
        <v>11</v>
      </c>
      <c r="C877" s="50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2"/>
    </row>
    <row r="878" spans="1:25" ht="30" hidden="1" x14ac:dyDescent="0.2">
      <c r="A878" s="28" t="s">
        <v>108</v>
      </c>
      <c r="B878" s="29">
        <v>11</v>
      </c>
      <c r="C878" s="51" t="s">
        <v>24</v>
      </c>
      <c r="D878" s="31">
        <v>3522</v>
      </c>
      <c r="E878" s="32" t="s">
        <v>139</v>
      </c>
      <c r="F878" s="38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</row>
    <row r="879" spans="1:25" ht="110.25" x14ac:dyDescent="0.2">
      <c r="A879" s="165" t="s">
        <v>566</v>
      </c>
      <c r="B879" s="165"/>
      <c r="C879" s="165"/>
      <c r="D879" s="165"/>
      <c r="E879" s="20" t="s">
        <v>365</v>
      </c>
      <c r="F879" s="49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</row>
    <row r="880" spans="1:25" s="23" customFormat="1" ht="15.75" hidden="1" x14ac:dyDescent="0.2">
      <c r="A880" s="24" t="s">
        <v>368</v>
      </c>
      <c r="B880" s="25">
        <v>11</v>
      </c>
      <c r="C880" s="50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2"/>
    </row>
    <row r="881" spans="1:25" ht="30" hidden="1" x14ac:dyDescent="0.2">
      <c r="A881" s="28" t="s">
        <v>368</v>
      </c>
      <c r="B881" s="29">
        <v>11</v>
      </c>
      <c r="C881" s="51" t="s">
        <v>24</v>
      </c>
      <c r="D881" s="31">
        <v>3522</v>
      </c>
      <c r="E881" s="32" t="s">
        <v>139</v>
      </c>
      <c r="F881" s="38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</row>
    <row r="882" spans="1:25" ht="15.75" x14ac:dyDescent="0.2">
      <c r="A882" s="177" t="s">
        <v>78</v>
      </c>
      <c r="B882" s="177"/>
      <c r="C882" s="177"/>
      <c r="D882" s="177"/>
      <c r="E882" s="177"/>
      <c r="F882" s="177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</row>
    <row r="883" spans="1:25" ht="141.75" x14ac:dyDescent="0.2">
      <c r="A883" s="165" t="s">
        <v>529</v>
      </c>
      <c r="B883" s="165"/>
      <c r="C883" s="165"/>
      <c r="D883" s="165"/>
      <c r="E883" s="20" t="s">
        <v>265</v>
      </c>
      <c r="F883" s="49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</row>
    <row r="884" spans="1:25" s="23" customFormat="1" ht="15.75" x14ac:dyDescent="0.2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2" t="s">
        <v>573</v>
      </c>
    </row>
    <row r="885" spans="1:25" ht="15.75" hidden="1" x14ac:dyDescent="0.2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G885" s="74">
        <v>1449000</v>
      </c>
      <c r="H885" s="74">
        <v>1449000</v>
      </c>
      <c r="I885" s="74">
        <v>1449000</v>
      </c>
      <c r="J885" s="74">
        <v>1449000</v>
      </c>
      <c r="K885" s="74">
        <v>1034815.59</v>
      </c>
      <c r="L885" s="75">
        <f t="shared" si="454"/>
        <v>71.415844720496892</v>
      </c>
      <c r="M885" s="76">
        <v>1449000</v>
      </c>
      <c r="N885" s="76">
        <v>1449000</v>
      </c>
      <c r="O885" s="52">
        <v>1460000</v>
      </c>
      <c r="P885" s="52">
        <f>O885</f>
        <v>1460000</v>
      </c>
      <c r="Q885" s="77">
        <v>1449000</v>
      </c>
      <c r="R885" s="52">
        <v>1460000</v>
      </c>
      <c r="S885" s="52">
        <f>R885</f>
        <v>1460000</v>
      </c>
      <c r="T885" s="52">
        <v>1458000</v>
      </c>
      <c r="U885" s="52">
        <f>T885</f>
        <v>1458000</v>
      </c>
      <c r="V885" s="21">
        <f>O884+O886+O888</f>
        <v>1700000</v>
      </c>
      <c r="Y885" s="23" t="s">
        <v>574</v>
      </c>
    </row>
    <row r="886" spans="1:25" s="23" customFormat="1" ht="15.75" hidden="1" x14ac:dyDescent="0.2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3">
        <f>SUM(G887)</f>
        <v>6000</v>
      </c>
      <c r="H886" s="53">
        <f t="shared" ref="H886:U886" si="464">SUM(H887)</f>
        <v>6000</v>
      </c>
      <c r="I886" s="53">
        <f t="shared" si="464"/>
        <v>6000</v>
      </c>
      <c r="J886" s="53">
        <f t="shared" si="464"/>
        <v>6000</v>
      </c>
      <c r="K886" s="53">
        <f t="shared" si="464"/>
        <v>3000</v>
      </c>
      <c r="L886" s="22">
        <f t="shared" si="454"/>
        <v>50</v>
      </c>
      <c r="M886" s="53">
        <f t="shared" si="464"/>
        <v>6000</v>
      </c>
      <c r="N886" s="53">
        <f t="shared" si="464"/>
        <v>6000</v>
      </c>
      <c r="O886" s="53">
        <f t="shared" si="464"/>
        <v>12200</v>
      </c>
      <c r="P886" s="53">
        <f t="shared" si="464"/>
        <v>12200</v>
      </c>
      <c r="Q886" s="53">
        <f t="shared" si="464"/>
        <v>6000</v>
      </c>
      <c r="R886" s="53">
        <f t="shared" si="464"/>
        <v>12200</v>
      </c>
      <c r="S886" s="53">
        <f t="shared" si="464"/>
        <v>12200</v>
      </c>
      <c r="T886" s="53">
        <f t="shared" si="464"/>
        <v>16000</v>
      </c>
      <c r="U886" s="53">
        <f t="shared" si="464"/>
        <v>16000</v>
      </c>
      <c r="V886" s="1">
        <f>V884-V885</f>
        <v>0</v>
      </c>
      <c r="W886" s="21"/>
      <c r="X886" s="21"/>
      <c r="Y886" s="69" t="s">
        <v>570</v>
      </c>
    </row>
    <row r="887" spans="1:25" hidden="1" x14ac:dyDescent="0.2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G887" s="74">
        <v>6000</v>
      </c>
      <c r="H887" s="74">
        <v>6000</v>
      </c>
      <c r="I887" s="74">
        <v>6000</v>
      </c>
      <c r="J887" s="74">
        <v>6000</v>
      </c>
      <c r="K887" s="74">
        <v>3000</v>
      </c>
      <c r="L887" s="75">
        <f t="shared" si="454"/>
        <v>50</v>
      </c>
      <c r="M887" s="76">
        <v>6000</v>
      </c>
      <c r="N887" s="76">
        <v>6000</v>
      </c>
      <c r="O887" s="52">
        <v>12200</v>
      </c>
      <c r="P887" s="52">
        <f t="shared" ref="P887:P922" si="465">O887</f>
        <v>12200</v>
      </c>
      <c r="Q887" s="77">
        <v>6000</v>
      </c>
      <c r="R887" s="52">
        <v>12200</v>
      </c>
      <c r="S887" s="52">
        <f t="shared" ref="S887:S922" si="466">R887</f>
        <v>12200</v>
      </c>
      <c r="T887" s="52">
        <v>16000</v>
      </c>
      <c r="U887" s="52">
        <f t="shared" ref="U887:U922" si="467">T887</f>
        <v>16000</v>
      </c>
    </row>
    <row r="888" spans="1:25" s="23" customFormat="1" ht="15.75" hidden="1" x14ac:dyDescent="0.2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3">
        <f>SUM(G889:G890)</f>
        <v>225000</v>
      </c>
      <c r="H888" s="53">
        <f t="shared" ref="H888:U888" si="468">SUM(H889:H890)</f>
        <v>225000</v>
      </c>
      <c r="I888" s="53">
        <f t="shared" si="468"/>
        <v>225000</v>
      </c>
      <c r="J888" s="53">
        <f t="shared" si="468"/>
        <v>225000</v>
      </c>
      <c r="K888" s="53">
        <f t="shared" si="468"/>
        <v>157311.82</v>
      </c>
      <c r="L888" s="22">
        <f t="shared" si="454"/>
        <v>69.91636444444444</v>
      </c>
      <c r="M888" s="53">
        <f t="shared" si="468"/>
        <v>225000</v>
      </c>
      <c r="N888" s="53">
        <f t="shared" si="468"/>
        <v>225000</v>
      </c>
      <c r="O888" s="53">
        <f t="shared" si="468"/>
        <v>227800</v>
      </c>
      <c r="P888" s="53">
        <f t="shared" si="468"/>
        <v>227800</v>
      </c>
      <c r="Q888" s="53">
        <f t="shared" si="468"/>
        <v>225000</v>
      </c>
      <c r="R888" s="53">
        <f t="shared" si="468"/>
        <v>227800</v>
      </c>
      <c r="S888" s="53">
        <f t="shared" si="468"/>
        <v>227800</v>
      </c>
      <c r="T888" s="53">
        <f t="shared" si="468"/>
        <v>226000</v>
      </c>
      <c r="U888" s="53">
        <f t="shared" si="468"/>
        <v>226000</v>
      </c>
      <c r="V888" s="21"/>
      <c r="W888" s="21"/>
      <c r="X888" s="21"/>
      <c r="Y888" s="12"/>
    </row>
    <row r="889" spans="1:25" hidden="1" x14ac:dyDescent="0.2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G889" s="74">
        <v>198000</v>
      </c>
      <c r="H889" s="74">
        <v>198000</v>
      </c>
      <c r="I889" s="74">
        <v>198000</v>
      </c>
      <c r="J889" s="74">
        <v>198000</v>
      </c>
      <c r="K889" s="1">
        <v>139717.70000000001</v>
      </c>
      <c r="L889" s="75">
        <f t="shared" si="454"/>
        <v>70.564494949494957</v>
      </c>
      <c r="M889" s="76">
        <v>198000</v>
      </c>
      <c r="N889" s="76">
        <v>198000</v>
      </c>
      <c r="O889" s="52">
        <v>200000</v>
      </c>
      <c r="P889" s="52">
        <f t="shared" si="465"/>
        <v>200000</v>
      </c>
      <c r="Q889" s="77">
        <v>198000</v>
      </c>
      <c r="R889" s="52">
        <v>200000</v>
      </c>
      <c r="S889" s="52">
        <f t="shared" si="466"/>
        <v>200000</v>
      </c>
      <c r="T889" s="52">
        <v>199000</v>
      </c>
      <c r="U889" s="52">
        <f t="shared" si="467"/>
        <v>199000</v>
      </c>
    </row>
    <row r="890" spans="1:25" ht="30" hidden="1" x14ac:dyDescent="0.2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G890" s="62">
        <v>27000</v>
      </c>
      <c r="H890" s="62">
        <v>27000</v>
      </c>
      <c r="I890" s="62">
        <v>27000</v>
      </c>
      <c r="J890" s="62">
        <v>27000</v>
      </c>
      <c r="K890" s="1">
        <v>17594.12</v>
      </c>
      <c r="L890" s="78">
        <f t="shared" si="454"/>
        <v>65.163407407407405</v>
      </c>
      <c r="M890" s="79">
        <v>27000</v>
      </c>
      <c r="N890" s="79">
        <v>27000</v>
      </c>
      <c r="O890" s="1">
        <v>27800</v>
      </c>
      <c r="P890" s="52">
        <f t="shared" si="465"/>
        <v>27800</v>
      </c>
      <c r="Q890" s="1">
        <v>27000</v>
      </c>
      <c r="R890" s="1">
        <v>27800</v>
      </c>
      <c r="S890" s="52">
        <f t="shared" si="466"/>
        <v>27800</v>
      </c>
      <c r="T890" s="1">
        <v>27000</v>
      </c>
      <c r="U890" s="52">
        <f t="shared" si="467"/>
        <v>27000</v>
      </c>
    </row>
    <row r="891" spans="1:25" s="23" customFormat="1" ht="15.75" hidden="1" x14ac:dyDescent="0.2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2"/>
    </row>
    <row r="892" spans="1:25" hidden="1" x14ac:dyDescent="0.2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G892" s="74">
        <v>65000</v>
      </c>
      <c r="H892" s="74">
        <v>65000</v>
      </c>
      <c r="I892" s="74">
        <v>65000</v>
      </c>
      <c r="J892" s="74">
        <v>65000</v>
      </c>
      <c r="K892" s="1">
        <v>21097.52</v>
      </c>
      <c r="L892" s="75">
        <f t="shared" si="454"/>
        <v>32.457723076923081</v>
      </c>
      <c r="M892" s="76">
        <v>65000</v>
      </c>
      <c r="N892" s="76">
        <v>65000</v>
      </c>
      <c r="O892" s="52">
        <v>55000</v>
      </c>
      <c r="P892" s="52">
        <f t="shared" si="465"/>
        <v>55000</v>
      </c>
      <c r="Q892" s="77">
        <v>65000</v>
      </c>
      <c r="R892" s="52">
        <v>65000</v>
      </c>
      <c r="S892" s="52">
        <f t="shared" si="466"/>
        <v>65000</v>
      </c>
      <c r="T892" s="52">
        <v>65000</v>
      </c>
      <c r="U892" s="52">
        <f t="shared" si="467"/>
        <v>65000</v>
      </c>
    </row>
    <row r="893" spans="1:25" ht="30" hidden="1" x14ac:dyDescent="0.2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G893" s="74">
        <v>42000</v>
      </c>
      <c r="H893" s="74">
        <v>42000</v>
      </c>
      <c r="I893" s="74">
        <v>42000</v>
      </c>
      <c r="J893" s="74">
        <v>42000</v>
      </c>
      <c r="K893" s="1">
        <v>15392.99</v>
      </c>
      <c r="L893" s="78">
        <f t="shared" si="454"/>
        <v>36.649976190476188</v>
      </c>
      <c r="M893" s="80">
        <v>42000</v>
      </c>
      <c r="N893" s="80">
        <v>42000</v>
      </c>
      <c r="O893" s="52">
        <v>40000</v>
      </c>
      <c r="P893" s="52">
        <f t="shared" si="465"/>
        <v>40000</v>
      </c>
      <c r="Q893" s="52">
        <v>42000</v>
      </c>
      <c r="R893" s="52">
        <v>40000</v>
      </c>
      <c r="S893" s="52">
        <f t="shared" si="466"/>
        <v>40000</v>
      </c>
      <c r="T893" s="52">
        <v>40000</v>
      </c>
      <c r="U893" s="52">
        <f t="shared" si="467"/>
        <v>40000</v>
      </c>
    </row>
    <row r="894" spans="1:25" hidden="1" x14ac:dyDescent="0.2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G894" s="74">
        <v>9600</v>
      </c>
      <c r="H894" s="74">
        <v>9600</v>
      </c>
      <c r="I894" s="74">
        <v>9600</v>
      </c>
      <c r="J894" s="74">
        <v>9600</v>
      </c>
      <c r="K894" s="1">
        <v>2100</v>
      </c>
      <c r="L894" s="75">
        <f t="shared" si="454"/>
        <v>21.875</v>
      </c>
      <c r="M894" s="76">
        <v>9600</v>
      </c>
      <c r="N894" s="76">
        <v>9600</v>
      </c>
      <c r="O894" s="52">
        <v>9600</v>
      </c>
      <c r="P894" s="52">
        <f t="shared" si="465"/>
        <v>9600</v>
      </c>
      <c r="Q894" s="77">
        <v>9600</v>
      </c>
      <c r="R894" s="52">
        <v>9600</v>
      </c>
      <c r="S894" s="52">
        <f t="shared" si="466"/>
        <v>9600</v>
      </c>
      <c r="T894" s="52">
        <v>9600</v>
      </c>
      <c r="U894" s="52">
        <f t="shared" si="467"/>
        <v>9600</v>
      </c>
    </row>
    <row r="895" spans="1:25" hidden="1" x14ac:dyDescent="0.2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G895" s="74">
        <v>7000</v>
      </c>
      <c r="H895" s="74">
        <v>7000</v>
      </c>
      <c r="I895" s="74">
        <v>7000</v>
      </c>
      <c r="J895" s="74">
        <v>7000</v>
      </c>
      <c r="K895" s="1">
        <v>18</v>
      </c>
      <c r="L895" s="75">
        <f t="shared" si="454"/>
        <v>0.25714285714285712</v>
      </c>
      <c r="M895" s="76">
        <v>7000</v>
      </c>
      <c r="N895" s="76">
        <v>7000</v>
      </c>
      <c r="O895" s="52">
        <v>7000</v>
      </c>
      <c r="P895" s="52">
        <f t="shared" si="465"/>
        <v>7000</v>
      </c>
      <c r="Q895" s="77">
        <v>7000</v>
      </c>
      <c r="R895" s="52">
        <v>7000</v>
      </c>
      <c r="S895" s="52">
        <f t="shared" si="466"/>
        <v>7000</v>
      </c>
      <c r="T895" s="52">
        <v>7000</v>
      </c>
      <c r="U895" s="52">
        <f t="shared" si="467"/>
        <v>7000</v>
      </c>
    </row>
    <row r="896" spans="1:25" s="23" customFormat="1" ht="15.75" hidden="1" x14ac:dyDescent="0.2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3">
        <f>SUM(G897:G900)</f>
        <v>95500</v>
      </c>
      <c r="H896" s="53">
        <f t="shared" ref="H896:U896" si="470">SUM(H897:H900)</f>
        <v>95500</v>
      </c>
      <c r="I896" s="53">
        <f t="shared" si="470"/>
        <v>95500</v>
      </c>
      <c r="J896" s="53">
        <f t="shared" si="470"/>
        <v>95500</v>
      </c>
      <c r="K896" s="53">
        <f t="shared" si="470"/>
        <v>56082.14</v>
      </c>
      <c r="L896" s="22">
        <f t="shared" si="454"/>
        <v>58.724753926701567</v>
      </c>
      <c r="M896" s="53">
        <f t="shared" si="470"/>
        <v>95500</v>
      </c>
      <c r="N896" s="53">
        <f t="shared" si="470"/>
        <v>95500</v>
      </c>
      <c r="O896" s="53">
        <f t="shared" si="470"/>
        <v>105500</v>
      </c>
      <c r="P896" s="53">
        <f t="shared" si="470"/>
        <v>105500</v>
      </c>
      <c r="Q896" s="53">
        <f t="shared" si="470"/>
        <v>95500</v>
      </c>
      <c r="R896" s="53">
        <f t="shared" si="470"/>
        <v>105500</v>
      </c>
      <c r="S896" s="53">
        <f t="shared" si="470"/>
        <v>105500</v>
      </c>
      <c r="T896" s="53">
        <f t="shared" si="470"/>
        <v>105500</v>
      </c>
      <c r="U896" s="53">
        <f t="shared" si="470"/>
        <v>105500</v>
      </c>
      <c r="V896" s="21"/>
      <c r="W896" s="21"/>
      <c r="X896" s="21"/>
      <c r="Y896" s="12"/>
    </row>
    <row r="897" spans="1:25" hidden="1" x14ac:dyDescent="0.2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G897" s="74">
        <v>35000</v>
      </c>
      <c r="H897" s="74">
        <v>35000</v>
      </c>
      <c r="I897" s="74">
        <v>35000</v>
      </c>
      <c r="J897" s="74">
        <v>35000</v>
      </c>
      <c r="K897" s="52">
        <v>13658.7</v>
      </c>
      <c r="L897" s="75">
        <f t="shared" si="454"/>
        <v>39.024857142857144</v>
      </c>
      <c r="M897" s="76">
        <v>35000</v>
      </c>
      <c r="N897" s="76">
        <v>35000</v>
      </c>
      <c r="O897" s="52">
        <v>40000</v>
      </c>
      <c r="P897" s="52">
        <f t="shared" si="465"/>
        <v>40000</v>
      </c>
      <c r="Q897" s="77">
        <v>35000</v>
      </c>
      <c r="R897" s="52">
        <v>40000</v>
      </c>
      <c r="S897" s="52">
        <f t="shared" si="466"/>
        <v>40000</v>
      </c>
      <c r="T897" s="52">
        <v>40000</v>
      </c>
      <c r="U897" s="52">
        <f t="shared" si="467"/>
        <v>40000</v>
      </c>
    </row>
    <row r="898" spans="1:25" hidden="1" x14ac:dyDescent="0.2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G898" s="74">
        <v>41500</v>
      </c>
      <c r="H898" s="74">
        <v>41500</v>
      </c>
      <c r="I898" s="74">
        <v>41500</v>
      </c>
      <c r="J898" s="74">
        <v>41500</v>
      </c>
      <c r="K898" s="52">
        <v>28562.94</v>
      </c>
      <c r="L898" s="75">
        <f t="shared" si="454"/>
        <v>68.826361445783121</v>
      </c>
      <c r="M898" s="76">
        <v>41500</v>
      </c>
      <c r="N898" s="76">
        <v>41500</v>
      </c>
      <c r="O898" s="52">
        <v>41500</v>
      </c>
      <c r="P898" s="52">
        <f t="shared" si="465"/>
        <v>41500</v>
      </c>
      <c r="Q898" s="77">
        <v>41500</v>
      </c>
      <c r="R898" s="52">
        <v>41500</v>
      </c>
      <c r="S898" s="52">
        <f t="shared" si="466"/>
        <v>41500</v>
      </c>
      <c r="T898" s="52">
        <v>41500</v>
      </c>
      <c r="U898" s="52">
        <f t="shared" si="467"/>
        <v>41500</v>
      </c>
    </row>
    <row r="899" spans="1:25" hidden="1" x14ac:dyDescent="0.2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G899" s="74">
        <v>3000</v>
      </c>
      <c r="H899" s="74">
        <v>3000</v>
      </c>
      <c r="I899" s="74">
        <v>3000</v>
      </c>
      <c r="J899" s="74">
        <v>3000</v>
      </c>
      <c r="K899" s="52">
        <v>0</v>
      </c>
      <c r="L899" s="75">
        <f t="shared" si="454"/>
        <v>0</v>
      </c>
      <c r="M899" s="76">
        <v>3000</v>
      </c>
      <c r="N899" s="76">
        <v>3000</v>
      </c>
      <c r="O899" s="52">
        <v>3000</v>
      </c>
      <c r="P899" s="52">
        <f t="shared" si="465"/>
        <v>3000</v>
      </c>
      <c r="Q899" s="77">
        <v>3000</v>
      </c>
      <c r="R899" s="52">
        <v>3000</v>
      </c>
      <c r="S899" s="52">
        <f t="shared" si="466"/>
        <v>3000</v>
      </c>
      <c r="T899" s="52">
        <v>3000</v>
      </c>
      <c r="U899" s="52">
        <f t="shared" si="467"/>
        <v>3000</v>
      </c>
    </row>
    <row r="900" spans="1:25" hidden="1" x14ac:dyDescent="0.2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G900" s="74">
        <v>16000</v>
      </c>
      <c r="H900" s="74">
        <v>16000</v>
      </c>
      <c r="I900" s="74">
        <v>16000</v>
      </c>
      <c r="J900" s="74">
        <v>16000</v>
      </c>
      <c r="K900" s="52">
        <v>13860.5</v>
      </c>
      <c r="L900" s="75">
        <f t="shared" si="454"/>
        <v>86.628124999999997</v>
      </c>
      <c r="M900" s="76">
        <v>16000</v>
      </c>
      <c r="N900" s="76">
        <v>16000</v>
      </c>
      <c r="O900" s="52">
        <v>21000</v>
      </c>
      <c r="P900" s="52">
        <f t="shared" si="465"/>
        <v>21000</v>
      </c>
      <c r="Q900" s="77">
        <v>16000</v>
      </c>
      <c r="R900" s="52">
        <v>21000</v>
      </c>
      <c r="S900" s="52">
        <f t="shared" si="466"/>
        <v>21000</v>
      </c>
      <c r="T900" s="52">
        <v>21000</v>
      </c>
      <c r="U900" s="52">
        <f t="shared" si="467"/>
        <v>21000</v>
      </c>
    </row>
    <row r="901" spans="1:25" s="23" customFormat="1" ht="15.75" hidden="1" x14ac:dyDescent="0.2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3">
        <f>SUM(G902:G908)</f>
        <v>318300</v>
      </c>
      <c r="H901" s="53">
        <f t="shared" ref="H901:U901" si="471">SUM(H902:H908)</f>
        <v>318300</v>
      </c>
      <c r="I901" s="53">
        <f t="shared" si="471"/>
        <v>318300</v>
      </c>
      <c r="J901" s="53">
        <f t="shared" si="471"/>
        <v>318300</v>
      </c>
      <c r="K901" s="53">
        <f t="shared" si="471"/>
        <v>221992.06</v>
      </c>
      <c r="L901" s="22">
        <f t="shared" si="454"/>
        <v>69.743028589381083</v>
      </c>
      <c r="M901" s="53">
        <f t="shared" si="471"/>
        <v>328300</v>
      </c>
      <c r="N901" s="53">
        <f t="shared" si="471"/>
        <v>328300</v>
      </c>
      <c r="O901" s="53">
        <f t="shared" si="471"/>
        <v>328000</v>
      </c>
      <c r="P901" s="53">
        <f t="shared" si="471"/>
        <v>328000</v>
      </c>
      <c r="Q901" s="53">
        <f t="shared" si="471"/>
        <v>328300</v>
      </c>
      <c r="R901" s="53">
        <f t="shared" si="471"/>
        <v>328000</v>
      </c>
      <c r="S901" s="53">
        <f t="shared" si="471"/>
        <v>328000</v>
      </c>
      <c r="T901" s="53">
        <f t="shared" si="471"/>
        <v>328000</v>
      </c>
      <c r="U901" s="53">
        <f t="shared" si="471"/>
        <v>328000</v>
      </c>
      <c r="V901" s="21"/>
      <c r="W901" s="21"/>
      <c r="X901" s="21"/>
      <c r="Y901" s="12"/>
    </row>
    <row r="902" spans="1:25" hidden="1" x14ac:dyDescent="0.2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G902" s="74">
        <v>55000</v>
      </c>
      <c r="H902" s="74">
        <v>55000</v>
      </c>
      <c r="I902" s="74">
        <v>55000</v>
      </c>
      <c r="J902" s="74">
        <v>55000</v>
      </c>
      <c r="K902" s="52">
        <v>29236.74</v>
      </c>
      <c r="L902" s="75">
        <f t="shared" si="454"/>
        <v>53.157709090909087</v>
      </c>
      <c r="M902" s="76">
        <v>55000</v>
      </c>
      <c r="N902" s="76">
        <v>55000</v>
      </c>
      <c r="O902" s="52">
        <v>55000</v>
      </c>
      <c r="P902" s="52">
        <f t="shared" si="465"/>
        <v>55000</v>
      </c>
      <c r="Q902" s="77">
        <v>55000</v>
      </c>
      <c r="R902" s="52">
        <v>55000</v>
      </c>
      <c r="S902" s="52">
        <f t="shared" si="466"/>
        <v>55000</v>
      </c>
      <c r="T902" s="52">
        <v>55000</v>
      </c>
      <c r="U902" s="52">
        <f t="shared" si="467"/>
        <v>55000</v>
      </c>
    </row>
    <row r="903" spans="1:25" hidden="1" x14ac:dyDescent="0.2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G903" s="74">
        <v>22000</v>
      </c>
      <c r="H903" s="74">
        <v>22000</v>
      </c>
      <c r="I903" s="74">
        <v>22000</v>
      </c>
      <c r="J903" s="74">
        <v>22000</v>
      </c>
      <c r="K903" s="52">
        <v>14466.94</v>
      </c>
      <c r="L903" s="75">
        <f t="shared" si="454"/>
        <v>65.758818181818185</v>
      </c>
      <c r="M903" s="76">
        <v>22000</v>
      </c>
      <c r="N903" s="76">
        <v>22000</v>
      </c>
      <c r="O903" s="52">
        <v>25000</v>
      </c>
      <c r="P903" s="52">
        <f t="shared" si="465"/>
        <v>25000</v>
      </c>
      <c r="Q903" s="77">
        <v>22000</v>
      </c>
      <c r="R903" s="52">
        <v>25000</v>
      </c>
      <c r="S903" s="52">
        <f t="shared" si="466"/>
        <v>25000</v>
      </c>
      <c r="T903" s="52">
        <v>25000</v>
      </c>
      <c r="U903" s="52">
        <f t="shared" si="467"/>
        <v>25000</v>
      </c>
    </row>
    <row r="904" spans="1:25" hidden="1" x14ac:dyDescent="0.2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G904" s="74">
        <v>55000</v>
      </c>
      <c r="H904" s="74">
        <v>55000</v>
      </c>
      <c r="I904" s="74">
        <v>55000</v>
      </c>
      <c r="J904" s="74">
        <v>55000</v>
      </c>
      <c r="K904" s="52">
        <v>84406.36</v>
      </c>
      <c r="L904" s="75">
        <f t="shared" si="454"/>
        <v>153.4661090909091</v>
      </c>
      <c r="M904" s="76">
        <v>55000</v>
      </c>
      <c r="N904" s="76">
        <v>55000</v>
      </c>
      <c r="O904" s="52">
        <v>55000</v>
      </c>
      <c r="P904" s="52">
        <f t="shared" si="465"/>
        <v>55000</v>
      </c>
      <c r="Q904" s="77">
        <v>55000</v>
      </c>
      <c r="R904" s="52">
        <v>55000</v>
      </c>
      <c r="S904" s="52">
        <f t="shared" si="466"/>
        <v>55000</v>
      </c>
      <c r="T904" s="52">
        <v>55000</v>
      </c>
      <c r="U904" s="52">
        <f t="shared" si="467"/>
        <v>55000</v>
      </c>
    </row>
    <row r="905" spans="1:25" hidden="1" x14ac:dyDescent="0.2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G905" s="74">
        <v>22000</v>
      </c>
      <c r="H905" s="74">
        <v>22000</v>
      </c>
      <c r="I905" s="74">
        <v>22000</v>
      </c>
      <c r="J905" s="74">
        <v>22000</v>
      </c>
      <c r="K905" s="52">
        <v>0</v>
      </c>
      <c r="L905" s="75">
        <f t="shared" si="454"/>
        <v>0</v>
      </c>
      <c r="M905" s="76">
        <v>32000</v>
      </c>
      <c r="N905" s="76">
        <v>32000</v>
      </c>
      <c r="O905" s="52">
        <v>27000</v>
      </c>
      <c r="P905" s="52">
        <f t="shared" si="465"/>
        <v>27000</v>
      </c>
      <c r="Q905" s="77">
        <v>32000</v>
      </c>
      <c r="R905" s="52">
        <v>27000</v>
      </c>
      <c r="S905" s="52">
        <f t="shared" si="466"/>
        <v>27000</v>
      </c>
      <c r="T905" s="52">
        <v>27000</v>
      </c>
      <c r="U905" s="52">
        <f t="shared" si="467"/>
        <v>27000</v>
      </c>
    </row>
    <row r="906" spans="1:25" hidden="1" x14ac:dyDescent="0.2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G906" s="74">
        <v>95000</v>
      </c>
      <c r="H906" s="74">
        <v>95000</v>
      </c>
      <c r="I906" s="74">
        <v>95000</v>
      </c>
      <c r="J906" s="74">
        <v>95000</v>
      </c>
      <c r="K906" s="52">
        <v>40680.75</v>
      </c>
      <c r="L906" s="75">
        <f t="shared" si="454"/>
        <v>42.821842105263158</v>
      </c>
      <c r="M906" s="76">
        <v>95000</v>
      </c>
      <c r="N906" s="76">
        <v>95000</v>
      </c>
      <c r="O906" s="52">
        <v>95000</v>
      </c>
      <c r="P906" s="52">
        <f t="shared" si="465"/>
        <v>95000</v>
      </c>
      <c r="Q906" s="77">
        <v>95000</v>
      </c>
      <c r="R906" s="52">
        <v>95000</v>
      </c>
      <c r="S906" s="52">
        <f t="shared" si="466"/>
        <v>95000</v>
      </c>
      <c r="T906" s="52">
        <v>95000</v>
      </c>
      <c r="U906" s="52">
        <f t="shared" si="467"/>
        <v>95000</v>
      </c>
    </row>
    <row r="907" spans="1:25" hidden="1" x14ac:dyDescent="0.2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G907" s="74">
        <v>26000</v>
      </c>
      <c r="H907" s="74">
        <v>26000</v>
      </c>
      <c r="I907" s="74">
        <v>26000</v>
      </c>
      <c r="J907" s="74">
        <v>26000</v>
      </c>
      <c r="K907" s="52">
        <v>19346</v>
      </c>
      <c r="L907" s="75">
        <f t="shared" si="454"/>
        <v>74.407692307692315</v>
      </c>
      <c r="M907" s="76">
        <v>26000</v>
      </c>
      <c r="N907" s="76">
        <v>26000</v>
      </c>
      <c r="O907" s="52">
        <v>26000</v>
      </c>
      <c r="P907" s="52">
        <f t="shared" si="465"/>
        <v>26000</v>
      </c>
      <c r="Q907" s="77">
        <v>26000</v>
      </c>
      <c r="R907" s="52">
        <v>26000</v>
      </c>
      <c r="S907" s="52">
        <f t="shared" si="466"/>
        <v>26000</v>
      </c>
      <c r="T907" s="52">
        <v>26000</v>
      </c>
      <c r="U907" s="52">
        <f t="shared" si="467"/>
        <v>26000</v>
      </c>
    </row>
    <row r="908" spans="1:25" hidden="1" x14ac:dyDescent="0.2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G908" s="74">
        <v>43300</v>
      </c>
      <c r="H908" s="74">
        <v>43300</v>
      </c>
      <c r="I908" s="74">
        <v>43300</v>
      </c>
      <c r="J908" s="74">
        <v>43300</v>
      </c>
      <c r="K908" s="52">
        <v>33855.269999999997</v>
      </c>
      <c r="L908" s="75">
        <f t="shared" si="454"/>
        <v>78.187690531177822</v>
      </c>
      <c r="M908" s="76">
        <v>43300</v>
      </c>
      <c r="N908" s="76">
        <v>43300</v>
      </c>
      <c r="O908" s="52">
        <v>45000</v>
      </c>
      <c r="P908" s="52">
        <f t="shared" si="465"/>
        <v>45000</v>
      </c>
      <c r="Q908" s="77">
        <v>43300</v>
      </c>
      <c r="R908" s="52">
        <v>45000</v>
      </c>
      <c r="S908" s="52">
        <f t="shared" si="466"/>
        <v>45000</v>
      </c>
      <c r="T908" s="52">
        <v>45000</v>
      </c>
      <c r="U908" s="52">
        <f t="shared" si="467"/>
        <v>45000</v>
      </c>
    </row>
    <row r="909" spans="1:25" s="23" customFormat="1" ht="15.75" hidden="1" x14ac:dyDescent="0.2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3">
        <f>SUM(G910)</f>
        <v>29000</v>
      </c>
      <c r="H909" s="53">
        <f t="shared" ref="H909:U909" si="472">SUM(H910)</f>
        <v>29000</v>
      </c>
      <c r="I909" s="53">
        <f t="shared" si="472"/>
        <v>29000</v>
      </c>
      <c r="J909" s="53">
        <f t="shared" si="472"/>
        <v>29000</v>
      </c>
      <c r="K909" s="53">
        <f t="shared" si="472"/>
        <v>11837.5</v>
      </c>
      <c r="L909" s="22">
        <f t="shared" si="454"/>
        <v>40.818965517241381</v>
      </c>
      <c r="M909" s="53">
        <f t="shared" si="472"/>
        <v>29000</v>
      </c>
      <c r="N909" s="53">
        <f t="shared" si="472"/>
        <v>29000</v>
      </c>
      <c r="O909" s="53">
        <f t="shared" si="472"/>
        <v>29000</v>
      </c>
      <c r="P909" s="53">
        <f t="shared" si="472"/>
        <v>29000</v>
      </c>
      <c r="Q909" s="53">
        <f t="shared" si="472"/>
        <v>29000</v>
      </c>
      <c r="R909" s="53">
        <f t="shared" si="472"/>
        <v>29000</v>
      </c>
      <c r="S909" s="53">
        <f t="shared" si="472"/>
        <v>29000</v>
      </c>
      <c r="T909" s="53">
        <f t="shared" si="472"/>
        <v>29000</v>
      </c>
      <c r="U909" s="53">
        <f t="shared" si="472"/>
        <v>29000</v>
      </c>
      <c r="V909" s="21"/>
      <c r="W909" s="21"/>
      <c r="X909" s="21"/>
      <c r="Y909" s="12"/>
    </row>
    <row r="910" spans="1:25" ht="30" hidden="1" x14ac:dyDescent="0.2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G910" s="62">
        <v>29000</v>
      </c>
      <c r="H910" s="62">
        <v>29000</v>
      </c>
      <c r="I910" s="62">
        <v>29000</v>
      </c>
      <c r="J910" s="62">
        <v>29000</v>
      </c>
      <c r="K910" s="62">
        <v>11837.5</v>
      </c>
      <c r="L910" s="78">
        <f t="shared" si="454"/>
        <v>40.818965517241381</v>
      </c>
      <c r="M910" s="79">
        <v>29000</v>
      </c>
      <c r="N910" s="79">
        <v>29000</v>
      </c>
      <c r="O910" s="1">
        <v>29000</v>
      </c>
      <c r="P910" s="52">
        <f t="shared" si="465"/>
        <v>29000</v>
      </c>
      <c r="Q910" s="1">
        <v>29000</v>
      </c>
      <c r="R910" s="1">
        <v>29000</v>
      </c>
      <c r="S910" s="52">
        <f t="shared" si="466"/>
        <v>29000</v>
      </c>
      <c r="T910" s="1">
        <v>29000</v>
      </c>
      <c r="U910" s="52">
        <f t="shared" si="467"/>
        <v>29000</v>
      </c>
    </row>
    <row r="911" spans="1:25" s="23" customFormat="1" ht="15.75" hidden="1" x14ac:dyDescent="0.2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2"/>
    </row>
    <row r="912" spans="1:25" ht="30" hidden="1" x14ac:dyDescent="0.2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G912" s="62">
        <v>384000</v>
      </c>
      <c r="H912" s="62">
        <v>384000</v>
      </c>
      <c r="I912" s="62">
        <v>384000</v>
      </c>
      <c r="J912" s="62">
        <v>384000</v>
      </c>
      <c r="K912" s="1">
        <v>279179.73</v>
      </c>
      <c r="L912" s="78">
        <f t="shared" si="454"/>
        <v>72.703054687499986</v>
      </c>
      <c r="M912" s="79">
        <v>384000</v>
      </c>
      <c r="N912" s="79">
        <v>384000</v>
      </c>
      <c r="O912" s="1">
        <v>290000</v>
      </c>
      <c r="P912" s="52">
        <f t="shared" si="465"/>
        <v>290000</v>
      </c>
      <c r="Q912" s="1">
        <v>384000</v>
      </c>
      <c r="R912" s="1">
        <v>290000</v>
      </c>
      <c r="S912" s="52">
        <f t="shared" si="466"/>
        <v>290000</v>
      </c>
      <c r="T912" s="1">
        <v>290000</v>
      </c>
      <c r="U912" s="52">
        <f t="shared" si="467"/>
        <v>290000</v>
      </c>
    </row>
    <row r="913" spans="1:25" hidden="1" x14ac:dyDescent="0.2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G913" s="74">
        <v>13000</v>
      </c>
      <c r="H913" s="74">
        <v>13000</v>
      </c>
      <c r="I913" s="74">
        <v>13000</v>
      </c>
      <c r="J913" s="74">
        <v>13000</v>
      </c>
      <c r="K913" s="52">
        <v>7875.37</v>
      </c>
      <c r="L913" s="75">
        <f t="shared" si="454"/>
        <v>60.57976923076923</v>
      </c>
      <c r="M913" s="76">
        <v>13000</v>
      </c>
      <c r="N913" s="76">
        <v>13000</v>
      </c>
      <c r="O913" s="52">
        <v>10000</v>
      </c>
      <c r="P913" s="52">
        <f t="shared" si="465"/>
        <v>10000</v>
      </c>
      <c r="Q913" s="77">
        <v>13000</v>
      </c>
      <c r="R913" s="52">
        <v>10000</v>
      </c>
      <c r="S913" s="52">
        <f t="shared" si="466"/>
        <v>10000</v>
      </c>
      <c r="T913" s="52">
        <v>10000</v>
      </c>
      <c r="U913" s="52">
        <f t="shared" si="467"/>
        <v>10000</v>
      </c>
    </row>
    <row r="914" spans="1:25" hidden="1" x14ac:dyDescent="0.2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G914" s="74">
        <v>50000</v>
      </c>
      <c r="H914" s="74">
        <v>50000</v>
      </c>
      <c r="I914" s="74">
        <v>50000</v>
      </c>
      <c r="J914" s="74">
        <v>50000</v>
      </c>
      <c r="K914" s="52">
        <v>15885.18</v>
      </c>
      <c r="L914" s="75">
        <f t="shared" si="454"/>
        <v>31.770360000000004</v>
      </c>
      <c r="M914" s="76">
        <v>50000</v>
      </c>
      <c r="N914" s="76">
        <v>50000</v>
      </c>
      <c r="O914" s="52">
        <v>50000</v>
      </c>
      <c r="P914" s="52">
        <f t="shared" si="465"/>
        <v>50000</v>
      </c>
      <c r="Q914" s="77">
        <v>50000</v>
      </c>
      <c r="R914" s="52">
        <v>50000</v>
      </c>
      <c r="S914" s="52">
        <f t="shared" si="466"/>
        <v>50000</v>
      </c>
      <c r="T914" s="52">
        <v>50000</v>
      </c>
      <c r="U914" s="52">
        <f t="shared" si="467"/>
        <v>50000</v>
      </c>
    </row>
    <row r="915" spans="1:25" hidden="1" x14ac:dyDescent="0.2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G915" s="74">
        <v>3500</v>
      </c>
      <c r="H915" s="74">
        <v>3500</v>
      </c>
      <c r="I915" s="74">
        <v>3500</v>
      </c>
      <c r="J915" s="74">
        <v>3500</v>
      </c>
      <c r="K915" s="52">
        <v>555</v>
      </c>
      <c r="L915" s="75">
        <f t="shared" si="454"/>
        <v>15.857142857142856</v>
      </c>
      <c r="M915" s="76">
        <v>3500</v>
      </c>
      <c r="N915" s="76">
        <v>3500</v>
      </c>
      <c r="O915" s="52">
        <v>3500</v>
      </c>
      <c r="P915" s="52">
        <f t="shared" si="465"/>
        <v>3500</v>
      </c>
      <c r="Q915" s="77">
        <v>3500</v>
      </c>
      <c r="R915" s="52">
        <v>3500</v>
      </c>
      <c r="S915" s="52">
        <f t="shared" si="466"/>
        <v>3500</v>
      </c>
      <c r="T915" s="52">
        <v>3500</v>
      </c>
      <c r="U915" s="52">
        <f t="shared" si="467"/>
        <v>3500</v>
      </c>
    </row>
    <row r="916" spans="1:25" hidden="1" x14ac:dyDescent="0.2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G916" s="74">
        <v>5000</v>
      </c>
      <c r="H916" s="74">
        <v>5000</v>
      </c>
      <c r="I916" s="74">
        <v>5000</v>
      </c>
      <c r="J916" s="74">
        <v>5000</v>
      </c>
      <c r="K916" s="52">
        <v>2972.5</v>
      </c>
      <c r="L916" s="75">
        <f t="shared" si="454"/>
        <v>59.45</v>
      </c>
      <c r="M916" s="76">
        <v>5000</v>
      </c>
      <c r="N916" s="76">
        <v>5000</v>
      </c>
      <c r="O916" s="52">
        <v>5000</v>
      </c>
      <c r="P916" s="52">
        <f t="shared" si="465"/>
        <v>5000</v>
      </c>
      <c r="Q916" s="77">
        <v>5000</v>
      </c>
      <c r="R916" s="52">
        <v>5000</v>
      </c>
      <c r="S916" s="52">
        <f t="shared" si="466"/>
        <v>5000</v>
      </c>
      <c r="T916" s="52">
        <v>5000</v>
      </c>
      <c r="U916" s="52">
        <f t="shared" si="467"/>
        <v>5000</v>
      </c>
    </row>
    <row r="917" spans="1:25" hidden="1" x14ac:dyDescent="0.2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G917" s="74">
        <v>7500</v>
      </c>
      <c r="H917" s="74">
        <v>7500</v>
      </c>
      <c r="I917" s="74">
        <v>7500</v>
      </c>
      <c r="J917" s="74">
        <v>7500</v>
      </c>
      <c r="K917" s="52">
        <v>0</v>
      </c>
      <c r="L917" s="75">
        <f t="shared" si="454"/>
        <v>0</v>
      </c>
      <c r="M917" s="76">
        <v>7500</v>
      </c>
      <c r="N917" s="76">
        <v>7500</v>
      </c>
      <c r="O917" s="52">
        <v>7500</v>
      </c>
      <c r="P917" s="52">
        <f t="shared" si="465"/>
        <v>7500</v>
      </c>
      <c r="Q917" s="77">
        <v>7500</v>
      </c>
      <c r="R917" s="52">
        <v>7500</v>
      </c>
      <c r="S917" s="52">
        <f t="shared" si="466"/>
        <v>7500</v>
      </c>
      <c r="T917" s="52">
        <v>7500</v>
      </c>
      <c r="U917" s="52">
        <f t="shared" si="467"/>
        <v>7500</v>
      </c>
    </row>
    <row r="918" spans="1:25" s="23" customFormat="1" ht="15.75" hidden="1" x14ac:dyDescent="0.2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53">
        <f>SUM(G919:G920)</f>
        <v>2000</v>
      </c>
      <c r="H918" s="53">
        <f t="shared" ref="H918:U918" si="474">SUM(H919:H920)</f>
        <v>2000</v>
      </c>
      <c r="I918" s="53">
        <f t="shared" si="474"/>
        <v>2000</v>
      </c>
      <c r="J918" s="53">
        <f t="shared" si="474"/>
        <v>2000</v>
      </c>
      <c r="K918" s="53">
        <f t="shared" si="474"/>
        <v>1.51</v>
      </c>
      <c r="L918" s="22">
        <f t="shared" si="454"/>
        <v>7.5499999999999998E-2</v>
      </c>
      <c r="M918" s="53">
        <f t="shared" si="474"/>
        <v>2000</v>
      </c>
      <c r="N918" s="53">
        <f t="shared" si="474"/>
        <v>2000</v>
      </c>
      <c r="O918" s="53">
        <f t="shared" si="474"/>
        <v>2500</v>
      </c>
      <c r="P918" s="53">
        <f t="shared" si="474"/>
        <v>2500</v>
      </c>
      <c r="Q918" s="53">
        <f t="shared" si="474"/>
        <v>2000</v>
      </c>
      <c r="R918" s="53">
        <f t="shared" si="474"/>
        <v>2500</v>
      </c>
      <c r="S918" s="53">
        <f t="shared" si="474"/>
        <v>2500</v>
      </c>
      <c r="T918" s="53">
        <f t="shared" si="474"/>
        <v>2500</v>
      </c>
      <c r="U918" s="53">
        <f t="shared" si="474"/>
        <v>2500</v>
      </c>
      <c r="V918" s="21"/>
      <c r="W918" s="21"/>
      <c r="X918" s="21"/>
      <c r="Y918" s="12"/>
    </row>
    <row r="919" spans="1:25" s="15" customFormat="1" ht="15.75" hidden="1" x14ac:dyDescent="0.2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74">
        <v>500</v>
      </c>
      <c r="H919" s="74">
        <v>500</v>
      </c>
      <c r="I919" s="74">
        <v>500</v>
      </c>
      <c r="J919" s="74">
        <v>500</v>
      </c>
      <c r="K919" s="74">
        <v>0</v>
      </c>
      <c r="L919" s="75">
        <f t="shared" si="454"/>
        <v>0</v>
      </c>
      <c r="M919" s="76">
        <v>500</v>
      </c>
      <c r="N919" s="76">
        <v>500</v>
      </c>
      <c r="O919" s="52">
        <v>500</v>
      </c>
      <c r="P919" s="52">
        <f t="shared" si="465"/>
        <v>500</v>
      </c>
      <c r="Q919" s="77">
        <v>500</v>
      </c>
      <c r="R919" s="52">
        <v>500</v>
      </c>
      <c r="S919" s="52">
        <f t="shared" si="466"/>
        <v>500</v>
      </c>
      <c r="T919" s="52">
        <v>500</v>
      </c>
      <c r="U919" s="52">
        <f t="shared" si="467"/>
        <v>500</v>
      </c>
      <c r="V919" s="100"/>
      <c r="W919" s="100"/>
      <c r="X919" s="100"/>
    </row>
    <row r="920" spans="1:25" hidden="1" x14ac:dyDescent="0.2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G920" s="74">
        <v>1500</v>
      </c>
      <c r="H920" s="74">
        <v>1500</v>
      </c>
      <c r="I920" s="74">
        <v>1500</v>
      </c>
      <c r="J920" s="74">
        <v>1500</v>
      </c>
      <c r="K920" s="74">
        <v>1.51</v>
      </c>
      <c r="L920" s="75">
        <f t="shared" si="454"/>
        <v>0.10066666666666668</v>
      </c>
      <c r="M920" s="76">
        <v>1500</v>
      </c>
      <c r="N920" s="76">
        <v>1500</v>
      </c>
      <c r="O920" s="52">
        <v>2000</v>
      </c>
      <c r="P920" s="52">
        <f t="shared" si="465"/>
        <v>2000</v>
      </c>
      <c r="Q920" s="77">
        <v>1500</v>
      </c>
      <c r="R920" s="52">
        <v>2000</v>
      </c>
      <c r="S920" s="52">
        <f t="shared" si="466"/>
        <v>2000</v>
      </c>
      <c r="T920" s="52">
        <v>2000</v>
      </c>
      <c r="U920" s="52">
        <f t="shared" si="467"/>
        <v>2000</v>
      </c>
    </row>
    <row r="921" spans="1:25" s="23" customFormat="1" ht="15.75" hidden="1" x14ac:dyDescent="0.2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53">
        <f>SUM(G922)</f>
        <v>15000</v>
      </c>
      <c r="H921" s="53">
        <f t="shared" ref="H921:U921" si="475">SUM(H922)</f>
        <v>15000</v>
      </c>
      <c r="I921" s="53">
        <f t="shared" si="475"/>
        <v>15000</v>
      </c>
      <c r="J921" s="53">
        <f t="shared" si="475"/>
        <v>15000</v>
      </c>
      <c r="K921" s="53">
        <f t="shared" si="475"/>
        <v>3437.5</v>
      </c>
      <c r="L921" s="22">
        <f t="shared" si="454"/>
        <v>22.916666666666664</v>
      </c>
      <c r="M921" s="53">
        <f t="shared" si="475"/>
        <v>15000</v>
      </c>
      <c r="N921" s="53">
        <f t="shared" si="475"/>
        <v>15000</v>
      </c>
      <c r="O921" s="53">
        <f t="shared" si="475"/>
        <v>25000</v>
      </c>
      <c r="P921" s="53">
        <f t="shared" si="475"/>
        <v>25000</v>
      </c>
      <c r="Q921" s="53">
        <f t="shared" si="475"/>
        <v>15000</v>
      </c>
      <c r="R921" s="53">
        <f t="shared" si="475"/>
        <v>15000</v>
      </c>
      <c r="S921" s="53">
        <f t="shared" si="475"/>
        <v>15000</v>
      </c>
      <c r="T921" s="53">
        <f t="shared" si="475"/>
        <v>15000</v>
      </c>
      <c r="U921" s="53">
        <f t="shared" si="475"/>
        <v>15000</v>
      </c>
      <c r="V921" s="21"/>
      <c r="W921" s="21"/>
      <c r="X921" s="21"/>
      <c r="Y921" s="12"/>
    </row>
    <row r="922" spans="1:25" hidden="1" x14ac:dyDescent="0.2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G922" s="74">
        <v>15000</v>
      </c>
      <c r="H922" s="74">
        <v>15000</v>
      </c>
      <c r="I922" s="74">
        <v>15000</v>
      </c>
      <c r="J922" s="74">
        <v>15000</v>
      </c>
      <c r="K922" s="74">
        <v>3437.5</v>
      </c>
      <c r="L922" s="75">
        <f t="shared" si="454"/>
        <v>22.916666666666664</v>
      </c>
      <c r="M922" s="76">
        <v>15000</v>
      </c>
      <c r="N922" s="76">
        <v>15000</v>
      </c>
      <c r="O922" s="52">
        <v>25000</v>
      </c>
      <c r="P922" s="52">
        <f t="shared" si="465"/>
        <v>25000</v>
      </c>
      <c r="Q922" s="77">
        <v>15000</v>
      </c>
      <c r="R922" s="52">
        <v>15000</v>
      </c>
      <c r="S922" s="52">
        <f t="shared" si="466"/>
        <v>15000</v>
      </c>
      <c r="T922" s="52">
        <v>15000</v>
      </c>
      <c r="U922" s="52">
        <f t="shared" si="467"/>
        <v>15000</v>
      </c>
    </row>
    <row r="923" spans="1:25" s="23" customFormat="1" ht="15.75" hidden="1" x14ac:dyDescent="0.2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53">
        <f>SUM(G924)</f>
        <v>0</v>
      </c>
      <c r="H923" s="53">
        <f t="shared" ref="H923:U923" si="476">SUM(H924)</f>
        <v>0</v>
      </c>
      <c r="I923" s="53">
        <f t="shared" si="476"/>
        <v>0</v>
      </c>
      <c r="J923" s="53">
        <f t="shared" si="476"/>
        <v>0</v>
      </c>
      <c r="K923" s="53">
        <f t="shared" si="476"/>
        <v>0</v>
      </c>
      <c r="L923" s="22" t="str">
        <f t="shared" si="454"/>
        <v>-</v>
      </c>
      <c r="M923" s="53">
        <f t="shared" si="476"/>
        <v>0</v>
      </c>
      <c r="N923" s="53">
        <f t="shared" si="476"/>
        <v>0</v>
      </c>
      <c r="O923" s="53">
        <f t="shared" si="476"/>
        <v>15000</v>
      </c>
      <c r="P923" s="53">
        <f t="shared" si="476"/>
        <v>15000</v>
      </c>
      <c r="Q923" s="53">
        <f t="shared" si="476"/>
        <v>0</v>
      </c>
      <c r="R923" s="53">
        <f t="shared" si="476"/>
        <v>0</v>
      </c>
      <c r="S923" s="53">
        <f t="shared" si="476"/>
        <v>0</v>
      </c>
      <c r="T923" s="53">
        <f t="shared" si="476"/>
        <v>0</v>
      </c>
      <c r="U923" s="53">
        <f t="shared" si="476"/>
        <v>0</v>
      </c>
      <c r="V923" s="21"/>
      <c r="W923" s="21"/>
      <c r="X923" s="21"/>
      <c r="Y923" s="12"/>
    </row>
    <row r="924" spans="1:25" hidden="1" x14ac:dyDescent="0.2">
      <c r="A924" s="41" t="s">
        <v>77</v>
      </c>
      <c r="B924" s="42">
        <v>11</v>
      </c>
      <c r="C924" s="43" t="s">
        <v>25</v>
      </c>
      <c r="D924" s="44">
        <v>4262</v>
      </c>
      <c r="E924" s="36" t="s">
        <v>135</v>
      </c>
      <c r="G924" s="74"/>
      <c r="H924" s="74"/>
      <c r="I924" s="74"/>
      <c r="J924" s="74"/>
      <c r="K924" s="74"/>
      <c r="L924" s="75" t="str">
        <f t="shared" si="454"/>
        <v>-</v>
      </c>
      <c r="M924" s="76"/>
      <c r="N924" s="76"/>
      <c r="O924" s="52">
        <v>15000</v>
      </c>
      <c r="P924" s="52">
        <f>O924</f>
        <v>15000</v>
      </c>
      <c r="Q924" s="77"/>
      <c r="R924" s="52">
        <v>0</v>
      </c>
      <c r="S924" s="52">
        <f>R924</f>
        <v>0</v>
      </c>
      <c r="T924" s="52">
        <v>0</v>
      </c>
      <c r="U924" s="52">
        <f>T924</f>
        <v>0</v>
      </c>
    </row>
    <row r="925" spans="1:25" ht="141.75" x14ac:dyDescent="0.2">
      <c r="A925" s="165" t="s">
        <v>530</v>
      </c>
      <c r="B925" s="165"/>
      <c r="C925" s="165"/>
      <c r="D925" s="165"/>
      <c r="E925" s="20" t="s">
        <v>76</v>
      </c>
      <c r="F925" s="49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 x14ac:dyDescent="0.2">
      <c r="A926" s="24" t="s">
        <v>175</v>
      </c>
      <c r="B926" s="25">
        <v>11</v>
      </c>
      <c r="C926" s="50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21"/>
      <c r="W926" s="21"/>
      <c r="X926" s="21"/>
      <c r="Y926" s="12"/>
    </row>
    <row r="927" spans="1:25" ht="30" hidden="1" x14ac:dyDescent="0.2">
      <c r="A927" s="28" t="s">
        <v>175</v>
      </c>
      <c r="B927" s="29">
        <v>11</v>
      </c>
      <c r="C927" s="51" t="s">
        <v>25</v>
      </c>
      <c r="D927" s="31">
        <v>3512</v>
      </c>
      <c r="E927" s="32" t="s">
        <v>140</v>
      </c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 x14ac:dyDescent="0.2">
      <c r="A928" s="166" t="s">
        <v>531</v>
      </c>
      <c r="B928" s="166"/>
      <c r="C928" s="166"/>
      <c r="D928" s="166"/>
      <c r="E928" s="20" t="s">
        <v>35</v>
      </c>
      <c r="F928" s="49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21"/>
      <c r="W928" s="21"/>
      <c r="X928" s="21"/>
      <c r="Y928" s="12"/>
    </row>
    <row r="929" spans="1:25" s="23" customFormat="1" ht="15.75" hidden="1" x14ac:dyDescent="0.2">
      <c r="A929" s="24" t="s">
        <v>378</v>
      </c>
      <c r="B929" s="25">
        <v>11</v>
      </c>
      <c r="C929" s="50" t="s">
        <v>25</v>
      </c>
      <c r="D929" s="40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21"/>
      <c r="W929" s="21"/>
      <c r="X929" s="21"/>
      <c r="Y929" s="12"/>
    </row>
    <row r="930" spans="1:25" hidden="1" x14ac:dyDescent="0.2">
      <c r="A930" s="28" t="s">
        <v>378</v>
      </c>
      <c r="B930" s="29">
        <v>11</v>
      </c>
      <c r="C930" s="51" t="s">
        <v>25</v>
      </c>
      <c r="D930" s="31">
        <v>3232</v>
      </c>
      <c r="E930" s="32" t="s">
        <v>118</v>
      </c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 x14ac:dyDescent="0.2">
      <c r="A931" s="28" t="s">
        <v>378</v>
      </c>
      <c r="B931" s="29">
        <v>11</v>
      </c>
      <c r="C931" s="51" t="s">
        <v>25</v>
      </c>
      <c r="D931" s="31">
        <v>3235</v>
      </c>
      <c r="E931" s="32" t="s">
        <v>42</v>
      </c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 x14ac:dyDescent="0.2">
      <c r="A932" s="28" t="s">
        <v>378</v>
      </c>
      <c r="B932" s="29">
        <v>11</v>
      </c>
      <c r="C932" s="51" t="s">
        <v>25</v>
      </c>
      <c r="D932" s="31">
        <v>3239</v>
      </c>
      <c r="E932" s="32" t="s">
        <v>41</v>
      </c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 x14ac:dyDescent="0.2">
      <c r="A933" s="24" t="s">
        <v>378</v>
      </c>
      <c r="B933" s="25">
        <v>11</v>
      </c>
      <c r="C933" s="50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21"/>
      <c r="W933" s="21"/>
      <c r="X933" s="21"/>
      <c r="Y933" s="12"/>
    </row>
    <row r="934" spans="1:25" hidden="1" x14ac:dyDescent="0.2">
      <c r="A934" s="28" t="s">
        <v>378</v>
      </c>
      <c r="B934" s="29">
        <v>11</v>
      </c>
      <c r="C934" s="51" t="s">
        <v>25</v>
      </c>
      <c r="D934" s="31">
        <v>3292</v>
      </c>
      <c r="E934" s="32" t="s">
        <v>123</v>
      </c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 x14ac:dyDescent="0.2">
      <c r="A935" s="174" t="s">
        <v>415</v>
      </c>
      <c r="B935" s="175"/>
      <c r="C935" s="175"/>
      <c r="D935" s="176"/>
      <c r="E935" s="38" t="s">
        <v>560</v>
      </c>
      <c r="F935" s="49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21"/>
      <c r="W935" s="21"/>
      <c r="X935" s="21"/>
      <c r="Y935" s="12"/>
    </row>
    <row r="936" spans="1:25" s="23" customFormat="1" ht="15.75" hidden="1" x14ac:dyDescent="0.2">
      <c r="A936" s="107"/>
      <c r="B936" s="107">
        <v>11</v>
      </c>
      <c r="C936" s="87" t="s">
        <v>25</v>
      </c>
      <c r="D936" s="86">
        <v>323</v>
      </c>
      <c r="E936" s="38"/>
      <c r="F936" s="49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21"/>
      <c r="W936" s="21"/>
      <c r="X936" s="21"/>
      <c r="Y936" s="12"/>
    </row>
    <row r="937" spans="1:25" hidden="1" x14ac:dyDescent="0.2">
      <c r="A937" s="41"/>
      <c r="B937" s="41">
        <v>11</v>
      </c>
      <c r="C937" s="60" t="s">
        <v>25</v>
      </c>
      <c r="D937" s="68">
        <v>3239</v>
      </c>
      <c r="E937" s="36" t="s">
        <v>41</v>
      </c>
      <c r="F937" s="88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 x14ac:dyDescent="0.2">
      <c r="A938" s="107"/>
      <c r="B938" s="107">
        <v>11</v>
      </c>
      <c r="C938" s="87" t="s">
        <v>25</v>
      </c>
      <c r="D938" s="86">
        <v>422</v>
      </c>
      <c r="E938" s="38"/>
      <c r="F938" s="49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21"/>
      <c r="W938" s="21"/>
      <c r="X938" s="21"/>
      <c r="Y938" s="12"/>
    </row>
    <row r="939" spans="1:25" hidden="1" x14ac:dyDescent="0.2">
      <c r="A939" s="41"/>
      <c r="B939" s="41">
        <v>11</v>
      </c>
      <c r="C939" s="60" t="s">
        <v>25</v>
      </c>
      <c r="D939" s="68">
        <v>4227</v>
      </c>
      <c r="E939" s="32" t="s">
        <v>132</v>
      </c>
      <c r="F939" s="88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 x14ac:dyDescent="0.2">
      <c r="A940" s="24"/>
      <c r="B940" s="25">
        <v>11</v>
      </c>
      <c r="C940" s="87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21"/>
      <c r="W940" s="21"/>
      <c r="X940" s="21"/>
      <c r="Y940" s="12"/>
    </row>
    <row r="941" spans="1:25" ht="15.75" hidden="1" x14ac:dyDescent="0.2">
      <c r="A941" s="41"/>
      <c r="B941" s="42">
        <v>11</v>
      </c>
      <c r="C941" s="87" t="s">
        <v>25</v>
      </c>
      <c r="D941" s="44">
        <v>4262</v>
      </c>
      <c r="E941" s="36" t="s">
        <v>148</v>
      </c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 x14ac:dyDescent="0.2">
      <c r="A942" s="164" t="s">
        <v>86</v>
      </c>
      <c r="B942" s="164"/>
      <c r="C942" s="164"/>
      <c r="D942" s="164"/>
      <c r="E942" s="164"/>
      <c r="F942" s="164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 x14ac:dyDescent="0.2">
      <c r="A943" s="165" t="s">
        <v>532</v>
      </c>
      <c r="B943" s="165"/>
      <c r="C943" s="165"/>
      <c r="D943" s="165"/>
      <c r="E943" s="20" t="s">
        <v>264</v>
      </c>
      <c r="F943" s="49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 x14ac:dyDescent="0.2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21">
        <v>3100000</v>
      </c>
      <c r="W944" s="21"/>
      <c r="X944" s="21"/>
      <c r="Y944" s="12" t="s">
        <v>578</v>
      </c>
    </row>
    <row r="945" spans="1:25" ht="15.75" hidden="1" x14ac:dyDescent="0.2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81">
        <v>2700000</v>
      </c>
      <c r="P945" s="1">
        <f>O945</f>
        <v>2700000</v>
      </c>
      <c r="Q945" s="1">
        <v>2600000</v>
      </c>
      <c r="R945" s="81">
        <v>2700000</v>
      </c>
      <c r="S945" s="1">
        <f>R945</f>
        <v>2700000</v>
      </c>
      <c r="T945" s="81">
        <v>2700000</v>
      </c>
      <c r="U945" s="1">
        <f>T945</f>
        <v>2700000</v>
      </c>
      <c r="V945" s="21">
        <f>O944+O948+O950</f>
        <v>3100000</v>
      </c>
      <c r="Y945" s="12" t="s">
        <v>579</v>
      </c>
    </row>
    <row r="946" spans="1:25" hidden="1" x14ac:dyDescent="0.2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G946" s="1">
        <v>5000</v>
      </c>
      <c r="H946" s="1">
        <v>5000</v>
      </c>
      <c r="I946" s="1">
        <v>5000</v>
      </c>
      <c r="J946" s="1">
        <v>5000</v>
      </c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1">
        <f>V944-V945</f>
        <v>0</v>
      </c>
      <c r="Y946" s="69" t="s">
        <v>570</v>
      </c>
    </row>
    <row r="947" spans="1:25" hidden="1" x14ac:dyDescent="0.2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G947" s="1">
        <v>5000</v>
      </c>
      <c r="H947" s="1">
        <v>5000</v>
      </c>
      <c r="I947" s="1">
        <v>5000</v>
      </c>
      <c r="J947" s="1">
        <v>5000</v>
      </c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 x14ac:dyDescent="0.2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21"/>
      <c r="W948" s="21"/>
      <c r="X948" s="21"/>
      <c r="Y948" s="12"/>
    </row>
    <row r="949" spans="1:25" hidden="1" x14ac:dyDescent="0.2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 x14ac:dyDescent="0.2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21"/>
      <c r="W950" s="21"/>
      <c r="X950" s="21"/>
      <c r="Y950" s="12"/>
    </row>
    <row r="951" spans="1:25" hidden="1" x14ac:dyDescent="0.2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 x14ac:dyDescent="0.2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 x14ac:dyDescent="0.2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21"/>
      <c r="W953" s="21"/>
      <c r="X953" s="21"/>
      <c r="Y953" s="12"/>
    </row>
    <row r="954" spans="1:25" hidden="1" x14ac:dyDescent="0.2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 x14ac:dyDescent="0.2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 x14ac:dyDescent="0.2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 x14ac:dyDescent="0.2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 x14ac:dyDescent="0.2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21"/>
      <c r="W958" s="21"/>
      <c r="X958" s="21"/>
      <c r="Y958" s="12"/>
    </row>
    <row r="959" spans="1:25" hidden="1" x14ac:dyDescent="0.2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 x14ac:dyDescent="0.2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 x14ac:dyDescent="0.2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 x14ac:dyDescent="0.2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 x14ac:dyDescent="0.2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 x14ac:dyDescent="0.2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 x14ac:dyDescent="0.2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21"/>
      <c r="W965" s="21"/>
      <c r="X965" s="21"/>
      <c r="Y965" s="12"/>
    </row>
    <row r="966" spans="1:25" hidden="1" x14ac:dyDescent="0.2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 x14ac:dyDescent="0.2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81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 x14ac:dyDescent="0.2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 x14ac:dyDescent="0.2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 x14ac:dyDescent="0.2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81">
        <f>45000+40000</f>
        <v>85000</v>
      </c>
      <c r="P970" s="1">
        <f t="shared" si="490"/>
        <v>85000</v>
      </c>
      <c r="Q970" s="1">
        <v>45000</v>
      </c>
      <c r="R970" s="81">
        <v>45000</v>
      </c>
      <c r="S970" s="1">
        <f t="shared" si="491"/>
        <v>45000</v>
      </c>
      <c r="T970" s="81">
        <v>46000</v>
      </c>
      <c r="U970" s="1">
        <f t="shared" si="492"/>
        <v>46000</v>
      </c>
    </row>
    <row r="971" spans="1:25" hidden="1" x14ac:dyDescent="0.2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81">
        <v>20000</v>
      </c>
      <c r="P971" s="1">
        <f t="shared" si="490"/>
        <v>20000</v>
      </c>
      <c r="Q971" s="1">
        <v>20000</v>
      </c>
      <c r="R971" s="81">
        <v>20000</v>
      </c>
      <c r="S971" s="1">
        <f t="shared" si="491"/>
        <v>20000</v>
      </c>
      <c r="T971" s="81">
        <v>20000</v>
      </c>
      <c r="U971" s="1">
        <f t="shared" si="492"/>
        <v>20000</v>
      </c>
    </row>
    <row r="972" spans="1:25" hidden="1" x14ac:dyDescent="0.2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 x14ac:dyDescent="0.2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 x14ac:dyDescent="0.2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 x14ac:dyDescent="0.2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21"/>
      <c r="W975" s="21"/>
      <c r="X975" s="21"/>
      <c r="Y975" s="12"/>
    </row>
    <row r="976" spans="1:25" ht="30" hidden="1" x14ac:dyDescent="0.2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 x14ac:dyDescent="0.2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21"/>
      <c r="W977" s="21"/>
      <c r="X977" s="21"/>
      <c r="Y977" s="12"/>
    </row>
    <row r="978" spans="1:25" ht="30" hidden="1" x14ac:dyDescent="0.2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 x14ac:dyDescent="0.2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 x14ac:dyDescent="0.2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 x14ac:dyDescent="0.2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 x14ac:dyDescent="0.2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 x14ac:dyDescent="0.2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21"/>
      <c r="W983" s="21"/>
      <c r="X983" s="21"/>
      <c r="Y983" s="12"/>
    </row>
    <row r="984" spans="1:25" hidden="1" x14ac:dyDescent="0.2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 x14ac:dyDescent="0.2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 x14ac:dyDescent="0.2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 x14ac:dyDescent="0.2">
      <c r="A987" s="107" t="s">
        <v>89</v>
      </c>
      <c r="B987" s="108">
        <v>11</v>
      </c>
      <c r="C987" s="82" t="s">
        <v>25</v>
      </c>
      <c r="D987" s="83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21"/>
      <c r="W987" s="21"/>
      <c r="X987" s="21"/>
      <c r="Y987" s="12"/>
    </row>
    <row r="988" spans="1:25" ht="30" hidden="1" x14ac:dyDescent="0.2">
      <c r="A988" s="41" t="s">
        <v>89</v>
      </c>
      <c r="B988" s="42">
        <v>11</v>
      </c>
      <c r="C988" s="43" t="s">
        <v>25</v>
      </c>
      <c r="D988" s="44">
        <v>3861</v>
      </c>
      <c r="E988" s="36" t="s">
        <v>554</v>
      </c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 x14ac:dyDescent="0.2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21"/>
      <c r="W989" s="21"/>
      <c r="X989" s="21"/>
      <c r="Y989" s="12"/>
    </row>
    <row r="990" spans="1:25" hidden="1" x14ac:dyDescent="0.2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 x14ac:dyDescent="0.2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21"/>
      <c r="W991" s="21"/>
      <c r="X991" s="21"/>
      <c r="Y991" s="12"/>
    </row>
    <row r="992" spans="1:25" hidden="1" x14ac:dyDescent="0.2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 x14ac:dyDescent="0.2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21"/>
      <c r="W993" s="21"/>
      <c r="X993" s="21"/>
      <c r="Y993" s="12"/>
    </row>
    <row r="994" spans="1:25" hidden="1" x14ac:dyDescent="0.2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 x14ac:dyDescent="0.2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 x14ac:dyDescent="0.2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 x14ac:dyDescent="0.2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21"/>
      <c r="W997" s="21"/>
      <c r="X997" s="21"/>
      <c r="Y997" s="12"/>
    </row>
    <row r="998" spans="1:25" s="39" customFormat="1" ht="15.75" hidden="1" x14ac:dyDescent="0.2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98"/>
      <c r="W998" s="98"/>
      <c r="X998" s="98"/>
      <c r="Y998" s="103"/>
    </row>
    <row r="999" spans="1:25" s="39" customFormat="1" ht="15.75" hidden="1" x14ac:dyDescent="0.2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98"/>
      <c r="W999" s="98"/>
      <c r="X999" s="98"/>
      <c r="Y999" s="103"/>
    </row>
    <row r="1000" spans="1:25" s="39" customFormat="1" ht="30" hidden="1" x14ac:dyDescent="0.2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5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5"/>
      <c r="Q1000" s="1"/>
      <c r="R1000" s="1"/>
      <c r="S1000" s="35"/>
      <c r="T1000" s="1"/>
      <c r="U1000" s="35"/>
      <c r="V1000" s="98"/>
      <c r="W1000" s="98"/>
      <c r="X1000" s="98"/>
      <c r="Y1000" s="103"/>
    </row>
    <row r="1001" spans="1:25" s="37" customFormat="1" ht="94.5" x14ac:dyDescent="0.2">
      <c r="A1001" s="165" t="s">
        <v>533</v>
      </c>
      <c r="B1001" s="166"/>
      <c r="C1001" s="166"/>
      <c r="D1001" s="166"/>
      <c r="E1001" s="20" t="s">
        <v>35</v>
      </c>
      <c r="F1001" s="49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2"/>
      <c r="W1001" s="2"/>
      <c r="X1001" s="2"/>
      <c r="Y1001" s="102"/>
    </row>
    <row r="1002" spans="1:25" s="39" customFormat="1" ht="15.75" hidden="1" x14ac:dyDescent="0.2">
      <c r="A1002" s="24" t="s">
        <v>309</v>
      </c>
      <c r="B1002" s="25">
        <v>11</v>
      </c>
      <c r="C1002" s="24" t="s">
        <v>25</v>
      </c>
      <c r="D1002" s="40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98"/>
      <c r="W1002" s="98"/>
      <c r="X1002" s="98"/>
      <c r="Y1002" s="103"/>
    </row>
    <row r="1003" spans="1:25" hidden="1" x14ac:dyDescent="0.2">
      <c r="A1003" s="28" t="s">
        <v>309</v>
      </c>
      <c r="B1003" s="29">
        <v>11</v>
      </c>
      <c r="C1003" s="28" t="s">
        <v>25</v>
      </c>
      <c r="D1003" s="54">
        <v>3232</v>
      </c>
      <c r="E1003" s="32" t="s">
        <v>118</v>
      </c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 x14ac:dyDescent="0.2">
      <c r="A1004" s="28" t="s">
        <v>309</v>
      </c>
      <c r="B1004" s="29">
        <v>11</v>
      </c>
      <c r="C1004" s="28" t="s">
        <v>25</v>
      </c>
      <c r="D1004" s="54">
        <v>3235</v>
      </c>
      <c r="E1004" s="32" t="s">
        <v>42</v>
      </c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 x14ac:dyDescent="0.2">
      <c r="A1005" s="24" t="s">
        <v>309</v>
      </c>
      <c r="B1005" s="25">
        <v>11</v>
      </c>
      <c r="C1005" s="24" t="s">
        <v>25</v>
      </c>
      <c r="D1005" s="40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21"/>
      <c r="W1005" s="21"/>
      <c r="X1005" s="21"/>
      <c r="Y1005" s="12"/>
    </row>
    <row r="1006" spans="1:25" hidden="1" x14ac:dyDescent="0.2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 x14ac:dyDescent="0.2">
      <c r="A1007" s="166" t="s">
        <v>534</v>
      </c>
      <c r="B1007" s="166"/>
      <c r="C1007" s="166"/>
      <c r="D1007" s="166"/>
      <c r="E1007" s="20" t="s">
        <v>292</v>
      </c>
      <c r="F1007" s="49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 x14ac:dyDescent="0.2">
      <c r="A1008" s="24" t="s">
        <v>291</v>
      </c>
      <c r="B1008" s="25">
        <v>11</v>
      </c>
      <c r="C1008" s="50" t="s">
        <v>25</v>
      </c>
      <c r="D1008" s="40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21"/>
      <c r="W1008" s="21"/>
      <c r="X1008" s="21"/>
      <c r="Y1008" s="12"/>
    </row>
    <row r="1009" spans="1:25" ht="30" hidden="1" x14ac:dyDescent="0.2">
      <c r="A1009" s="28" t="s">
        <v>291</v>
      </c>
      <c r="B1009" s="29">
        <v>11</v>
      </c>
      <c r="C1009" s="51" t="s">
        <v>25</v>
      </c>
      <c r="D1009" s="31">
        <v>4233</v>
      </c>
      <c r="E1009" s="32" t="s">
        <v>142</v>
      </c>
      <c r="F1009" s="36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 x14ac:dyDescent="0.2">
      <c r="A1010" s="165" t="s">
        <v>535</v>
      </c>
      <c r="B1010" s="165"/>
      <c r="C1010" s="165"/>
      <c r="D1010" s="165"/>
      <c r="E1010" s="20" t="s">
        <v>92</v>
      </c>
      <c r="F1010" s="49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 x14ac:dyDescent="0.2">
      <c r="A1011" s="24" t="s">
        <v>75</v>
      </c>
      <c r="B1011" s="25">
        <v>11</v>
      </c>
      <c r="C1011" s="50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22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21"/>
      <c r="W1011" s="21"/>
      <c r="X1011" s="21"/>
      <c r="Y1011" s="12"/>
    </row>
    <row r="1012" spans="1:25" hidden="1" x14ac:dyDescent="0.2">
      <c r="A1012" s="28" t="s">
        <v>75</v>
      </c>
      <c r="B1012" s="29">
        <v>11</v>
      </c>
      <c r="C1012" s="51" t="s">
        <v>25</v>
      </c>
      <c r="D1012" s="31">
        <v>3231</v>
      </c>
      <c r="E1012" s="32" t="s">
        <v>117</v>
      </c>
      <c r="L1012" s="33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 x14ac:dyDescent="0.2">
      <c r="A1013" s="28" t="s">
        <v>75</v>
      </c>
      <c r="B1013" s="29">
        <v>11</v>
      </c>
      <c r="C1013" s="51" t="s">
        <v>25</v>
      </c>
      <c r="D1013" s="31">
        <v>3232</v>
      </c>
      <c r="E1013" s="32" t="s">
        <v>118</v>
      </c>
      <c r="G1013" s="1">
        <v>5500000</v>
      </c>
      <c r="H1013" s="1">
        <v>5500000</v>
      </c>
      <c r="I1013" s="1">
        <v>5500000</v>
      </c>
      <c r="J1013" s="1">
        <v>5500000</v>
      </c>
      <c r="K1013" s="1">
        <v>5486557.0899999999</v>
      </c>
      <c r="L1013" s="33">
        <f t="shared" si="509"/>
        <v>99.755583454545445</v>
      </c>
      <c r="M1013" s="1">
        <v>6150000</v>
      </c>
      <c r="N1013" s="1">
        <v>6150000</v>
      </c>
      <c r="O1013" s="1">
        <v>5900000</v>
      </c>
      <c r="P1013" s="1">
        <f t="shared" ref="P1013:P1026" si="515">O1013</f>
        <v>5900000</v>
      </c>
      <c r="Q1013" s="1">
        <v>6014875</v>
      </c>
      <c r="R1013" s="1">
        <v>6000000</v>
      </c>
      <c r="S1013" s="1">
        <f>R1013</f>
        <v>6000000</v>
      </c>
      <c r="T1013" s="1">
        <v>6600000</v>
      </c>
      <c r="U1013" s="1">
        <f>T1013</f>
        <v>6600000</v>
      </c>
    </row>
    <row r="1014" spans="1:25" hidden="1" x14ac:dyDescent="0.2">
      <c r="A1014" s="28" t="s">
        <v>75</v>
      </c>
      <c r="B1014" s="29">
        <v>11</v>
      </c>
      <c r="C1014" s="51" t="s">
        <v>25</v>
      </c>
      <c r="D1014" s="31">
        <v>3235</v>
      </c>
      <c r="E1014" s="32" t="s">
        <v>42</v>
      </c>
      <c r="M1014" s="1"/>
      <c r="N1014" s="1"/>
      <c r="O1014" s="1">
        <v>310000</v>
      </c>
      <c r="P1014" s="1">
        <f>O1014</f>
        <v>310000</v>
      </c>
      <c r="Q1014" s="1"/>
      <c r="R1014" s="1">
        <v>310000</v>
      </c>
      <c r="S1014" s="1">
        <f>R1014</f>
        <v>310000</v>
      </c>
      <c r="T1014" s="1">
        <v>310000</v>
      </c>
      <c r="U1014" s="1">
        <f>T1014</f>
        <v>310000</v>
      </c>
    </row>
    <row r="1015" spans="1:25" s="23" customFormat="1" ht="15.75" hidden="1" x14ac:dyDescent="0.2">
      <c r="A1015" s="24" t="s">
        <v>75</v>
      </c>
      <c r="B1015" s="25">
        <v>11</v>
      </c>
      <c r="C1015" s="50" t="s">
        <v>25</v>
      </c>
      <c r="D1015" s="27">
        <v>363</v>
      </c>
      <c r="E1015" s="20"/>
      <c r="F1015" s="20"/>
      <c r="G1015" s="21">
        <f>SUM(G1016:G1017)</f>
        <v>200000</v>
      </c>
      <c r="H1015" s="21">
        <f t="shared" ref="H1015:U1015" si="516">SUM(H1016:H1017)</f>
        <v>200000</v>
      </c>
      <c r="I1015" s="21">
        <f t="shared" si="516"/>
        <v>200000</v>
      </c>
      <c r="J1015" s="21">
        <f t="shared" si="516"/>
        <v>200000</v>
      </c>
      <c r="K1015" s="21">
        <f t="shared" si="516"/>
        <v>0</v>
      </c>
      <c r="L1015" s="22">
        <f t="shared" si="509"/>
        <v>0</v>
      </c>
      <c r="M1015" s="21">
        <f t="shared" si="516"/>
        <v>200000</v>
      </c>
      <c r="N1015" s="21">
        <f t="shared" si="516"/>
        <v>200000</v>
      </c>
      <c r="O1015" s="21">
        <f t="shared" si="516"/>
        <v>20000</v>
      </c>
      <c r="P1015" s="21">
        <f t="shared" si="516"/>
        <v>20000</v>
      </c>
      <c r="Q1015" s="21">
        <f t="shared" si="516"/>
        <v>250000</v>
      </c>
      <c r="R1015" s="21">
        <f t="shared" si="516"/>
        <v>260000</v>
      </c>
      <c r="S1015" s="21">
        <f t="shared" si="516"/>
        <v>260000</v>
      </c>
      <c r="T1015" s="21">
        <f t="shared" si="516"/>
        <v>260000</v>
      </c>
      <c r="U1015" s="21">
        <f t="shared" si="516"/>
        <v>260000</v>
      </c>
      <c r="V1015" s="21"/>
      <c r="W1015" s="21"/>
      <c r="X1015" s="21"/>
      <c r="Y1015" s="12"/>
    </row>
    <row r="1016" spans="1:25" ht="30" hidden="1" x14ac:dyDescent="0.2">
      <c r="A1016" s="28" t="s">
        <v>75</v>
      </c>
      <c r="B1016" s="29">
        <v>11</v>
      </c>
      <c r="C1016" s="51" t="s">
        <v>25</v>
      </c>
      <c r="D1016" s="31">
        <v>3631</v>
      </c>
      <c r="E1016" s="32" t="s">
        <v>404</v>
      </c>
      <c r="L1016" s="33" t="str">
        <f t="shared" si="509"/>
        <v>-</v>
      </c>
      <c r="M1016" s="1">
        <v>100000</v>
      </c>
      <c r="N1016" s="1">
        <v>100000</v>
      </c>
      <c r="O1016" s="1">
        <v>10000</v>
      </c>
      <c r="P1016" s="1">
        <f t="shared" si="515"/>
        <v>10000</v>
      </c>
      <c r="Q1016" s="1">
        <v>150000</v>
      </c>
      <c r="R1016" s="1">
        <v>250000</v>
      </c>
      <c r="S1016" s="1">
        <f t="shared" ref="S1016:S1026" si="517">R1016</f>
        <v>250000</v>
      </c>
      <c r="T1016" s="1">
        <v>250000</v>
      </c>
      <c r="U1016" s="1">
        <f t="shared" ref="U1016:U1026" si="518">T1016</f>
        <v>250000</v>
      </c>
    </row>
    <row r="1017" spans="1:25" ht="30" hidden="1" x14ac:dyDescent="0.2">
      <c r="A1017" s="28" t="s">
        <v>75</v>
      </c>
      <c r="B1017" s="29">
        <v>11</v>
      </c>
      <c r="C1017" s="51" t="s">
        <v>25</v>
      </c>
      <c r="D1017" s="31">
        <v>3632</v>
      </c>
      <c r="E1017" s="32" t="s">
        <v>310</v>
      </c>
      <c r="G1017" s="1">
        <v>200000</v>
      </c>
      <c r="H1017" s="1">
        <v>200000</v>
      </c>
      <c r="I1017" s="1">
        <v>200000</v>
      </c>
      <c r="J1017" s="1">
        <v>200000</v>
      </c>
      <c r="L1017" s="33">
        <f t="shared" si="509"/>
        <v>0</v>
      </c>
      <c r="M1017" s="1">
        <v>100000</v>
      </c>
      <c r="N1017" s="1">
        <v>100000</v>
      </c>
      <c r="O1017" s="1">
        <v>10000</v>
      </c>
      <c r="P1017" s="1">
        <f t="shared" si="515"/>
        <v>10000</v>
      </c>
      <c r="Q1017" s="1">
        <v>100000</v>
      </c>
      <c r="R1017" s="1">
        <v>10000</v>
      </c>
      <c r="S1017" s="1">
        <f t="shared" si="517"/>
        <v>10000</v>
      </c>
      <c r="T1017" s="1">
        <v>10000</v>
      </c>
      <c r="U1017" s="1">
        <f t="shared" si="518"/>
        <v>10000</v>
      </c>
    </row>
    <row r="1018" spans="1:25" s="23" customFormat="1" ht="15.75" hidden="1" x14ac:dyDescent="0.2">
      <c r="A1018" s="24" t="s">
        <v>75</v>
      </c>
      <c r="B1018" s="25">
        <v>11</v>
      </c>
      <c r="C1018" s="50" t="s">
        <v>25</v>
      </c>
      <c r="D1018" s="27">
        <v>412</v>
      </c>
      <c r="E1018" s="20"/>
      <c r="F1018" s="20"/>
      <c r="G1018" s="21">
        <f>SUM(G1019:G1020)</f>
        <v>1350000</v>
      </c>
      <c r="H1018" s="21">
        <f t="shared" ref="H1018:U1018" si="519">SUM(H1019:H1020)</f>
        <v>1350000</v>
      </c>
      <c r="I1018" s="21">
        <f t="shared" si="519"/>
        <v>1350000</v>
      </c>
      <c r="J1018" s="21">
        <f t="shared" si="519"/>
        <v>1350000</v>
      </c>
      <c r="K1018" s="21">
        <f t="shared" si="519"/>
        <v>61120</v>
      </c>
      <c r="L1018" s="22">
        <f t="shared" si="509"/>
        <v>4.5274074074074067</v>
      </c>
      <c r="M1018" s="21">
        <f t="shared" si="519"/>
        <v>1250000</v>
      </c>
      <c r="N1018" s="21">
        <f t="shared" si="519"/>
        <v>1250000</v>
      </c>
      <c r="O1018" s="21">
        <f t="shared" si="519"/>
        <v>1350000</v>
      </c>
      <c r="P1018" s="21">
        <f t="shared" si="519"/>
        <v>1350000</v>
      </c>
      <c r="Q1018" s="21">
        <f t="shared" si="519"/>
        <v>1100000</v>
      </c>
      <c r="R1018" s="21">
        <f t="shared" si="519"/>
        <v>1200000</v>
      </c>
      <c r="S1018" s="21">
        <f t="shared" si="519"/>
        <v>1200000</v>
      </c>
      <c r="T1018" s="21">
        <f t="shared" si="519"/>
        <v>1200000</v>
      </c>
      <c r="U1018" s="21">
        <f t="shared" si="519"/>
        <v>1200000</v>
      </c>
      <c r="V1018" s="21"/>
      <c r="W1018" s="21"/>
      <c r="X1018" s="21"/>
      <c r="Y1018" s="12"/>
    </row>
    <row r="1019" spans="1:25" hidden="1" x14ac:dyDescent="0.2">
      <c r="A1019" s="28" t="s">
        <v>75</v>
      </c>
      <c r="B1019" s="29">
        <v>11</v>
      </c>
      <c r="C1019" s="51" t="s">
        <v>25</v>
      </c>
      <c r="D1019" s="31">
        <v>4123</v>
      </c>
      <c r="L1019" s="33" t="str">
        <f t="shared" si="509"/>
        <v>-</v>
      </c>
      <c r="M1019" s="1"/>
      <c r="N1019" s="1"/>
      <c r="O1019" s="1">
        <v>100000</v>
      </c>
      <c r="P1019" s="1">
        <f>O1019</f>
        <v>100000</v>
      </c>
      <c r="Q1019" s="1"/>
      <c r="R1019" s="1">
        <v>100000</v>
      </c>
      <c r="S1019" s="1">
        <f>R1019</f>
        <v>100000</v>
      </c>
      <c r="T1019" s="1">
        <v>100000</v>
      </c>
      <c r="U1019" s="1">
        <f>T1019</f>
        <v>100000</v>
      </c>
    </row>
    <row r="1020" spans="1:25" hidden="1" x14ac:dyDescent="0.2">
      <c r="A1020" s="28" t="s">
        <v>75</v>
      </c>
      <c r="B1020" s="29">
        <v>11</v>
      </c>
      <c r="C1020" s="51" t="s">
        <v>25</v>
      </c>
      <c r="D1020" s="31">
        <v>4126</v>
      </c>
      <c r="E1020" s="32" t="s">
        <v>4</v>
      </c>
      <c r="G1020" s="1">
        <v>1350000</v>
      </c>
      <c r="H1020" s="1">
        <v>1350000</v>
      </c>
      <c r="I1020" s="1">
        <v>1350000</v>
      </c>
      <c r="J1020" s="1">
        <v>1350000</v>
      </c>
      <c r="K1020" s="1">
        <v>61120</v>
      </c>
      <c r="L1020" s="33">
        <f t="shared" si="509"/>
        <v>4.5274074074074067</v>
      </c>
      <c r="M1020" s="1">
        <v>1250000</v>
      </c>
      <c r="N1020" s="1">
        <v>1250000</v>
      </c>
      <c r="O1020" s="1">
        <v>1250000</v>
      </c>
      <c r="P1020" s="1">
        <f t="shared" si="515"/>
        <v>1250000</v>
      </c>
      <c r="Q1020" s="1">
        <v>1100000</v>
      </c>
      <c r="R1020" s="1">
        <v>1100000</v>
      </c>
      <c r="S1020" s="1">
        <f t="shared" si="517"/>
        <v>1100000</v>
      </c>
      <c r="T1020" s="1">
        <v>1100000</v>
      </c>
      <c r="U1020" s="1">
        <f t="shared" si="518"/>
        <v>1100000</v>
      </c>
    </row>
    <row r="1021" spans="1:25" s="23" customFormat="1" ht="15.75" hidden="1" x14ac:dyDescent="0.2">
      <c r="A1021" s="24" t="s">
        <v>75</v>
      </c>
      <c r="B1021" s="25">
        <v>11</v>
      </c>
      <c r="C1021" s="50" t="s">
        <v>25</v>
      </c>
      <c r="D1021" s="27">
        <v>421</v>
      </c>
      <c r="E1021" s="20"/>
      <c r="F1021" s="20"/>
      <c r="G1021" s="21">
        <f>SUM(G1022)</f>
        <v>3450000</v>
      </c>
      <c r="H1021" s="21">
        <f t="shared" ref="H1021:U1021" si="520">SUM(H1022)</f>
        <v>3450000</v>
      </c>
      <c r="I1021" s="21">
        <f t="shared" si="520"/>
        <v>3450000</v>
      </c>
      <c r="J1021" s="21">
        <f t="shared" si="520"/>
        <v>3450000</v>
      </c>
      <c r="K1021" s="21">
        <f t="shared" si="520"/>
        <v>3384344.8</v>
      </c>
      <c r="L1021" s="22">
        <f t="shared" si="509"/>
        <v>98.096950724637679</v>
      </c>
      <c r="M1021" s="21">
        <f t="shared" si="520"/>
        <v>4400000</v>
      </c>
      <c r="N1021" s="21">
        <f t="shared" si="520"/>
        <v>4400000</v>
      </c>
      <c r="O1021" s="21">
        <f t="shared" si="520"/>
        <v>4200000</v>
      </c>
      <c r="P1021" s="21">
        <f t="shared" si="520"/>
        <v>4200000</v>
      </c>
      <c r="Q1021" s="21">
        <f t="shared" si="520"/>
        <v>4746500</v>
      </c>
      <c r="R1021" s="21">
        <f t="shared" si="520"/>
        <v>5000000</v>
      </c>
      <c r="S1021" s="21">
        <f t="shared" si="520"/>
        <v>5000000</v>
      </c>
      <c r="T1021" s="21">
        <f t="shared" si="520"/>
        <v>5000000</v>
      </c>
      <c r="U1021" s="21">
        <f t="shared" si="520"/>
        <v>5000000</v>
      </c>
      <c r="V1021" s="21"/>
      <c r="W1021" s="21"/>
      <c r="X1021" s="21"/>
      <c r="Y1021" s="12"/>
    </row>
    <row r="1022" spans="1:25" hidden="1" x14ac:dyDescent="0.2">
      <c r="A1022" s="28" t="s">
        <v>75</v>
      </c>
      <c r="B1022" s="29">
        <v>11</v>
      </c>
      <c r="C1022" s="51" t="s">
        <v>25</v>
      </c>
      <c r="D1022" s="31">
        <v>4214</v>
      </c>
      <c r="E1022" s="32" t="s">
        <v>154</v>
      </c>
      <c r="G1022" s="1">
        <v>3450000</v>
      </c>
      <c r="H1022" s="1">
        <v>3450000</v>
      </c>
      <c r="I1022" s="1">
        <v>3450000</v>
      </c>
      <c r="J1022" s="1">
        <v>3450000</v>
      </c>
      <c r="K1022" s="1">
        <v>3384344.8</v>
      </c>
      <c r="L1022" s="33">
        <f t="shared" si="509"/>
        <v>98.096950724637679</v>
      </c>
      <c r="M1022" s="1">
        <v>4400000</v>
      </c>
      <c r="N1022" s="1">
        <v>4400000</v>
      </c>
      <c r="O1022" s="1">
        <v>4200000</v>
      </c>
      <c r="P1022" s="1">
        <f t="shared" si="515"/>
        <v>4200000</v>
      </c>
      <c r="Q1022" s="1">
        <v>4746500</v>
      </c>
      <c r="R1022" s="1">
        <v>5000000</v>
      </c>
      <c r="S1022" s="1">
        <f t="shared" si="517"/>
        <v>5000000</v>
      </c>
      <c r="T1022" s="1">
        <v>5000000</v>
      </c>
      <c r="U1022" s="1">
        <f t="shared" si="518"/>
        <v>5000000</v>
      </c>
    </row>
    <row r="1023" spans="1:25" s="23" customFormat="1" ht="15.75" hidden="1" x14ac:dyDescent="0.2">
      <c r="A1023" s="24" t="s">
        <v>75</v>
      </c>
      <c r="B1023" s="25">
        <v>11</v>
      </c>
      <c r="C1023" s="50" t="s">
        <v>25</v>
      </c>
      <c r="D1023" s="27">
        <v>451</v>
      </c>
      <c r="E1023" s="20"/>
      <c r="F1023" s="20"/>
      <c r="G1023" s="21">
        <f>SUM(G1024)</f>
        <v>800000</v>
      </c>
      <c r="H1023" s="21">
        <f t="shared" ref="H1023:U1023" si="521">SUM(H1024)</f>
        <v>800000</v>
      </c>
      <c r="I1023" s="21">
        <f t="shared" si="521"/>
        <v>800000</v>
      </c>
      <c r="J1023" s="21">
        <f t="shared" si="521"/>
        <v>800000</v>
      </c>
      <c r="K1023" s="21">
        <f t="shared" si="521"/>
        <v>371750</v>
      </c>
      <c r="L1023" s="22">
        <f t="shared" si="509"/>
        <v>46.46875</v>
      </c>
      <c r="M1023" s="21">
        <f t="shared" si="521"/>
        <v>800000</v>
      </c>
      <c r="N1023" s="21">
        <f t="shared" si="521"/>
        <v>800000</v>
      </c>
      <c r="O1023" s="21">
        <f t="shared" si="521"/>
        <v>1650000</v>
      </c>
      <c r="P1023" s="21">
        <f t="shared" si="521"/>
        <v>1650000</v>
      </c>
      <c r="Q1023" s="21">
        <f t="shared" si="521"/>
        <v>600000</v>
      </c>
      <c r="R1023" s="21">
        <f t="shared" si="521"/>
        <v>1300000</v>
      </c>
      <c r="S1023" s="21">
        <f t="shared" si="521"/>
        <v>1300000</v>
      </c>
      <c r="T1023" s="21">
        <f t="shared" si="521"/>
        <v>1300000</v>
      </c>
      <c r="U1023" s="21">
        <f t="shared" si="521"/>
        <v>1300000</v>
      </c>
      <c r="V1023" s="21"/>
      <c r="W1023" s="21"/>
      <c r="X1023" s="21"/>
      <c r="Y1023" s="12"/>
    </row>
    <row r="1024" spans="1:25" s="23" customFormat="1" ht="15.75" hidden="1" x14ac:dyDescent="0.2">
      <c r="A1024" s="28" t="s">
        <v>75</v>
      </c>
      <c r="B1024" s="29">
        <v>11</v>
      </c>
      <c r="C1024" s="51" t="s">
        <v>25</v>
      </c>
      <c r="D1024" s="31">
        <v>4511</v>
      </c>
      <c r="E1024" s="32" t="s">
        <v>136</v>
      </c>
      <c r="F1024" s="32"/>
      <c r="G1024" s="1">
        <v>800000</v>
      </c>
      <c r="H1024" s="1">
        <v>800000</v>
      </c>
      <c r="I1024" s="1">
        <v>800000</v>
      </c>
      <c r="J1024" s="1">
        <v>800000</v>
      </c>
      <c r="K1024" s="1">
        <v>371750</v>
      </c>
      <c r="L1024" s="33">
        <f t="shared" si="509"/>
        <v>46.46875</v>
      </c>
      <c r="M1024" s="1">
        <v>800000</v>
      </c>
      <c r="N1024" s="1">
        <v>800000</v>
      </c>
      <c r="O1024" s="1">
        <v>1650000</v>
      </c>
      <c r="P1024" s="1">
        <f t="shared" si="515"/>
        <v>1650000</v>
      </c>
      <c r="Q1024" s="1">
        <v>600000</v>
      </c>
      <c r="R1024" s="1">
        <v>1300000</v>
      </c>
      <c r="S1024" s="1">
        <f t="shared" si="517"/>
        <v>1300000</v>
      </c>
      <c r="T1024" s="1">
        <v>1300000</v>
      </c>
      <c r="U1024" s="1">
        <f t="shared" si="518"/>
        <v>1300000</v>
      </c>
      <c r="V1024" s="21"/>
      <c r="W1024" s="21"/>
      <c r="X1024" s="21"/>
      <c r="Y1024" s="12"/>
    </row>
    <row r="1025" spans="1:25" s="23" customFormat="1" ht="15.75" hidden="1" x14ac:dyDescent="0.2">
      <c r="A1025" s="24" t="s">
        <v>75</v>
      </c>
      <c r="B1025" s="25">
        <v>11</v>
      </c>
      <c r="C1025" s="50" t="s">
        <v>25</v>
      </c>
      <c r="D1025" s="27">
        <v>454</v>
      </c>
      <c r="E1025" s="20"/>
      <c r="F1025" s="20"/>
      <c r="G1025" s="21">
        <f>SUM(G1026)</f>
        <v>1200000</v>
      </c>
      <c r="H1025" s="21">
        <f t="shared" ref="H1025:U1025" si="522">SUM(H1026)</f>
        <v>1200000</v>
      </c>
      <c r="I1025" s="21">
        <f t="shared" si="522"/>
        <v>1200000</v>
      </c>
      <c r="J1025" s="21">
        <f t="shared" si="522"/>
        <v>1200000</v>
      </c>
      <c r="K1025" s="21">
        <f t="shared" si="522"/>
        <v>45000</v>
      </c>
      <c r="L1025" s="22">
        <f t="shared" si="509"/>
        <v>3.75</v>
      </c>
      <c r="M1025" s="21">
        <f t="shared" si="522"/>
        <v>1200000</v>
      </c>
      <c r="N1025" s="21">
        <f t="shared" si="522"/>
        <v>1200000</v>
      </c>
      <c r="O1025" s="21">
        <f t="shared" si="522"/>
        <v>100000</v>
      </c>
      <c r="P1025" s="21">
        <f t="shared" si="522"/>
        <v>100000</v>
      </c>
      <c r="Q1025" s="21">
        <f t="shared" si="522"/>
        <v>1200000</v>
      </c>
      <c r="R1025" s="21">
        <f t="shared" si="522"/>
        <v>200000</v>
      </c>
      <c r="S1025" s="21">
        <f t="shared" si="522"/>
        <v>200000</v>
      </c>
      <c r="T1025" s="21">
        <f t="shared" si="522"/>
        <v>200000</v>
      </c>
      <c r="U1025" s="21">
        <f t="shared" si="522"/>
        <v>200000</v>
      </c>
      <c r="V1025" s="21"/>
      <c r="W1025" s="21"/>
      <c r="X1025" s="21"/>
      <c r="Y1025" s="12"/>
    </row>
    <row r="1026" spans="1:25" ht="30" hidden="1" x14ac:dyDescent="0.2">
      <c r="A1026" s="28" t="s">
        <v>75</v>
      </c>
      <c r="B1026" s="29">
        <v>11</v>
      </c>
      <c r="C1026" s="51" t="s">
        <v>25</v>
      </c>
      <c r="D1026" s="54" t="s">
        <v>74</v>
      </c>
      <c r="E1026" s="32" t="s">
        <v>155</v>
      </c>
      <c r="G1026" s="1">
        <v>1200000</v>
      </c>
      <c r="H1026" s="1">
        <v>1200000</v>
      </c>
      <c r="I1026" s="1">
        <v>1200000</v>
      </c>
      <c r="J1026" s="1">
        <v>1200000</v>
      </c>
      <c r="K1026" s="1">
        <v>45000</v>
      </c>
      <c r="L1026" s="33">
        <f t="shared" si="509"/>
        <v>3.75</v>
      </c>
      <c r="M1026" s="1">
        <v>1200000</v>
      </c>
      <c r="N1026" s="1">
        <v>1200000</v>
      </c>
      <c r="O1026" s="1">
        <v>100000</v>
      </c>
      <c r="P1026" s="1">
        <f t="shared" si="515"/>
        <v>100000</v>
      </c>
      <c r="Q1026" s="1">
        <v>1200000</v>
      </c>
      <c r="R1026" s="1">
        <v>200000</v>
      </c>
      <c r="S1026" s="1">
        <f t="shared" si="517"/>
        <v>200000</v>
      </c>
      <c r="T1026" s="1">
        <v>200000</v>
      </c>
      <c r="U1026" s="1">
        <f t="shared" si="518"/>
        <v>200000</v>
      </c>
    </row>
    <row r="1027" spans="1:25" s="23" customFormat="1" ht="15.75" hidden="1" x14ac:dyDescent="0.2">
      <c r="A1027" s="24" t="s">
        <v>75</v>
      </c>
      <c r="B1027" s="25">
        <v>52</v>
      </c>
      <c r="C1027" s="50" t="s">
        <v>25</v>
      </c>
      <c r="D1027" s="40">
        <v>323</v>
      </c>
      <c r="E1027" s="20"/>
      <c r="F1027" s="20"/>
      <c r="G1027" s="21">
        <f>SUM(G1028)</f>
        <v>50000</v>
      </c>
      <c r="H1027" s="21">
        <f t="shared" ref="H1027:U1027" si="523">SUM(H1028)</f>
        <v>0</v>
      </c>
      <c r="I1027" s="21">
        <f t="shared" si="523"/>
        <v>50000</v>
      </c>
      <c r="J1027" s="21">
        <f t="shared" si="523"/>
        <v>0</v>
      </c>
      <c r="K1027" s="21">
        <f t="shared" si="523"/>
        <v>0</v>
      </c>
      <c r="L1027" s="22">
        <f t="shared" si="509"/>
        <v>0</v>
      </c>
      <c r="M1027" s="21">
        <f t="shared" si="523"/>
        <v>50000</v>
      </c>
      <c r="N1027" s="21">
        <f t="shared" si="523"/>
        <v>0</v>
      </c>
      <c r="O1027" s="21">
        <f t="shared" si="523"/>
        <v>0</v>
      </c>
      <c r="P1027" s="21">
        <f t="shared" si="523"/>
        <v>0</v>
      </c>
      <c r="Q1027" s="21">
        <f t="shared" si="523"/>
        <v>50000</v>
      </c>
      <c r="R1027" s="21">
        <f t="shared" si="523"/>
        <v>0</v>
      </c>
      <c r="S1027" s="21">
        <f t="shared" si="523"/>
        <v>0</v>
      </c>
      <c r="T1027" s="21">
        <f t="shared" si="523"/>
        <v>0</v>
      </c>
      <c r="U1027" s="21">
        <f t="shared" si="523"/>
        <v>0</v>
      </c>
      <c r="V1027" s="21"/>
      <c r="W1027" s="21"/>
      <c r="X1027" s="21"/>
      <c r="Y1027" s="12"/>
    </row>
    <row r="1028" spans="1:25" hidden="1" x14ac:dyDescent="0.2">
      <c r="A1028" s="28" t="s">
        <v>75</v>
      </c>
      <c r="B1028" s="29">
        <v>52</v>
      </c>
      <c r="C1028" s="51" t="s">
        <v>25</v>
      </c>
      <c r="D1028" s="54">
        <v>3232</v>
      </c>
      <c r="E1028" s="32" t="s">
        <v>118</v>
      </c>
      <c r="G1028" s="1">
        <v>50000</v>
      </c>
      <c r="H1028" s="56"/>
      <c r="I1028" s="1">
        <v>50000</v>
      </c>
      <c r="J1028" s="56"/>
      <c r="K1028" s="1">
        <v>0</v>
      </c>
      <c r="L1028" s="33">
        <f t="shared" si="509"/>
        <v>0</v>
      </c>
      <c r="M1028" s="1">
        <v>50000</v>
      </c>
      <c r="N1028" s="56"/>
      <c r="O1028" s="1"/>
      <c r="P1028" s="56"/>
      <c r="Q1028" s="1">
        <v>50000</v>
      </c>
      <c r="R1028" s="1"/>
      <c r="S1028" s="56"/>
      <c r="T1028" s="1"/>
      <c r="U1028" s="56"/>
    </row>
    <row r="1029" spans="1:25" s="23" customFormat="1" ht="15.75" hidden="1" x14ac:dyDescent="0.2">
      <c r="A1029" s="24" t="s">
        <v>75</v>
      </c>
      <c r="B1029" s="25">
        <v>52</v>
      </c>
      <c r="C1029" s="50" t="s">
        <v>25</v>
      </c>
      <c r="D1029" s="40">
        <v>412</v>
      </c>
      <c r="E1029" s="20"/>
      <c r="F1029" s="20"/>
      <c r="G1029" s="21">
        <f>SUM(G1030)</f>
        <v>50000</v>
      </c>
      <c r="H1029" s="21">
        <f t="shared" ref="H1029:U1029" si="524">SUM(H1030)</f>
        <v>0</v>
      </c>
      <c r="I1029" s="21">
        <f t="shared" si="524"/>
        <v>50000</v>
      </c>
      <c r="J1029" s="21">
        <f t="shared" si="524"/>
        <v>0</v>
      </c>
      <c r="K1029" s="21">
        <f t="shared" si="524"/>
        <v>254937.5</v>
      </c>
      <c r="L1029" s="22">
        <f t="shared" si="509"/>
        <v>509.875</v>
      </c>
      <c r="M1029" s="21">
        <f t="shared" si="524"/>
        <v>50000</v>
      </c>
      <c r="N1029" s="21">
        <f t="shared" si="524"/>
        <v>0</v>
      </c>
      <c r="O1029" s="21">
        <f t="shared" si="524"/>
        <v>100000</v>
      </c>
      <c r="P1029" s="21">
        <f t="shared" si="524"/>
        <v>0</v>
      </c>
      <c r="Q1029" s="21">
        <f t="shared" si="524"/>
        <v>50000</v>
      </c>
      <c r="R1029" s="21">
        <f t="shared" si="524"/>
        <v>100000</v>
      </c>
      <c r="S1029" s="21">
        <f t="shared" si="524"/>
        <v>0</v>
      </c>
      <c r="T1029" s="21">
        <f t="shared" si="524"/>
        <v>100000</v>
      </c>
      <c r="U1029" s="21">
        <f t="shared" si="524"/>
        <v>0</v>
      </c>
      <c r="V1029" s="21"/>
      <c r="W1029" s="21"/>
      <c r="X1029" s="21"/>
      <c r="Y1029" s="12"/>
    </row>
    <row r="1030" spans="1:25" hidden="1" x14ac:dyDescent="0.2">
      <c r="A1030" s="28" t="s">
        <v>75</v>
      </c>
      <c r="B1030" s="29">
        <v>52</v>
      </c>
      <c r="C1030" s="51" t="s">
        <v>25</v>
      </c>
      <c r="D1030" s="54" t="s">
        <v>82</v>
      </c>
      <c r="E1030" s="32" t="s">
        <v>4</v>
      </c>
      <c r="G1030" s="1">
        <v>50000</v>
      </c>
      <c r="H1030" s="56"/>
      <c r="I1030" s="1">
        <v>50000</v>
      </c>
      <c r="J1030" s="56"/>
      <c r="K1030" s="1">
        <v>254937.5</v>
      </c>
      <c r="L1030" s="33">
        <f t="shared" si="509"/>
        <v>509.875</v>
      </c>
      <c r="M1030" s="1">
        <v>50000</v>
      </c>
      <c r="N1030" s="56"/>
      <c r="O1030" s="1">
        <v>100000</v>
      </c>
      <c r="P1030" s="56"/>
      <c r="Q1030" s="1">
        <v>50000</v>
      </c>
      <c r="R1030" s="1">
        <v>100000</v>
      </c>
      <c r="S1030" s="56"/>
      <c r="T1030" s="1">
        <v>100000</v>
      </c>
      <c r="U1030" s="56"/>
    </row>
    <row r="1031" spans="1:25" ht="94.5" x14ac:dyDescent="0.2">
      <c r="A1031" s="165" t="s">
        <v>536</v>
      </c>
      <c r="B1031" s="165"/>
      <c r="C1031" s="165"/>
      <c r="D1031" s="165"/>
      <c r="E1031" s="20" t="s">
        <v>94</v>
      </c>
      <c r="F1031" s="49" t="s">
        <v>449</v>
      </c>
      <c r="G1031" s="53">
        <f>SUM(G1032)</f>
        <v>600000</v>
      </c>
      <c r="H1031" s="53">
        <f t="shared" ref="H1031:U1032" si="525">SUM(H1032)</f>
        <v>600000</v>
      </c>
      <c r="I1031" s="53">
        <f t="shared" si="525"/>
        <v>600000</v>
      </c>
      <c r="J1031" s="53">
        <f t="shared" si="525"/>
        <v>600000</v>
      </c>
      <c r="K1031" s="53">
        <f t="shared" si="525"/>
        <v>600000</v>
      </c>
      <c r="L1031" s="22">
        <f t="shared" si="509"/>
        <v>100</v>
      </c>
      <c r="M1031" s="53">
        <f t="shared" si="525"/>
        <v>600000</v>
      </c>
      <c r="N1031" s="53">
        <f t="shared" si="525"/>
        <v>600000</v>
      </c>
      <c r="O1031" s="53">
        <f t="shared" si="525"/>
        <v>600000</v>
      </c>
      <c r="P1031" s="53">
        <f t="shared" si="525"/>
        <v>600000</v>
      </c>
      <c r="Q1031" s="53">
        <f t="shared" si="525"/>
        <v>600000</v>
      </c>
      <c r="R1031" s="53">
        <f t="shared" si="525"/>
        <v>600000</v>
      </c>
      <c r="S1031" s="53">
        <f t="shared" si="525"/>
        <v>600000</v>
      </c>
      <c r="T1031" s="53">
        <f t="shared" si="525"/>
        <v>600000</v>
      </c>
      <c r="U1031" s="53">
        <f t="shared" si="525"/>
        <v>600000</v>
      </c>
    </row>
    <row r="1032" spans="1:25" s="23" customFormat="1" ht="15.75" hidden="1" x14ac:dyDescent="0.2">
      <c r="A1032" s="24" t="s">
        <v>97</v>
      </c>
      <c r="B1032" s="25">
        <v>11</v>
      </c>
      <c r="C1032" s="50" t="s">
        <v>25</v>
      </c>
      <c r="D1032" s="40">
        <v>412</v>
      </c>
      <c r="E1032" s="20"/>
      <c r="F1032" s="20"/>
      <c r="G1032" s="53">
        <f>SUM(G1033)</f>
        <v>600000</v>
      </c>
      <c r="H1032" s="53">
        <f t="shared" si="525"/>
        <v>600000</v>
      </c>
      <c r="I1032" s="53">
        <f t="shared" si="525"/>
        <v>600000</v>
      </c>
      <c r="J1032" s="53">
        <f t="shared" si="525"/>
        <v>600000</v>
      </c>
      <c r="K1032" s="53">
        <f t="shared" si="525"/>
        <v>600000</v>
      </c>
      <c r="L1032" s="22">
        <f t="shared" si="509"/>
        <v>100</v>
      </c>
      <c r="M1032" s="53">
        <f t="shared" si="525"/>
        <v>600000</v>
      </c>
      <c r="N1032" s="53">
        <f t="shared" si="525"/>
        <v>600000</v>
      </c>
      <c r="O1032" s="53">
        <f t="shared" si="525"/>
        <v>600000</v>
      </c>
      <c r="P1032" s="53">
        <f t="shared" si="525"/>
        <v>600000</v>
      </c>
      <c r="Q1032" s="53">
        <f t="shared" si="525"/>
        <v>600000</v>
      </c>
      <c r="R1032" s="53">
        <f t="shared" si="525"/>
        <v>600000</v>
      </c>
      <c r="S1032" s="53">
        <f t="shared" si="525"/>
        <v>600000</v>
      </c>
      <c r="T1032" s="53">
        <f t="shared" si="525"/>
        <v>600000</v>
      </c>
      <c r="U1032" s="53">
        <f t="shared" si="525"/>
        <v>600000</v>
      </c>
      <c r="V1032" s="21"/>
      <c r="W1032" s="21"/>
      <c r="X1032" s="21"/>
      <c r="Y1032" s="12"/>
    </row>
    <row r="1033" spans="1:25" hidden="1" x14ac:dyDescent="0.2">
      <c r="A1033" s="28" t="s">
        <v>97</v>
      </c>
      <c r="B1033" s="29">
        <v>11</v>
      </c>
      <c r="C1033" s="51" t="s">
        <v>25</v>
      </c>
      <c r="D1033" s="54" t="s">
        <v>82</v>
      </c>
      <c r="E1033" s="32" t="s">
        <v>4</v>
      </c>
      <c r="G1033" s="52">
        <v>600000</v>
      </c>
      <c r="H1033" s="52">
        <v>600000</v>
      </c>
      <c r="I1033" s="52">
        <v>600000</v>
      </c>
      <c r="J1033" s="52">
        <v>600000</v>
      </c>
      <c r="K1033" s="52">
        <v>600000</v>
      </c>
      <c r="L1033" s="33">
        <f t="shared" si="509"/>
        <v>100</v>
      </c>
      <c r="M1033" s="52">
        <v>600000</v>
      </c>
      <c r="N1033" s="52">
        <v>600000</v>
      </c>
      <c r="O1033" s="52">
        <v>600000</v>
      </c>
      <c r="P1033" s="52">
        <f>O1033</f>
        <v>600000</v>
      </c>
      <c r="Q1033" s="52">
        <v>600000</v>
      </c>
      <c r="R1033" s="52">
        <v>600000</v>
      </c>
      <c r="S1033" s="52">
        <f>R1033</f>
        <v>600000</v>
      </c>
      <c r="T1033" s="52">
        <v>600000</v>
      </c>
      <c r="U1033" s="52">
        <f>T1033</f>
        <v>600000</v>
      </c>
    </row>
    <row r="1034" spans="1:25" ht="94.5" x14ac:dyDescent="0.2">
      <c r="A1034" s="165" t="s">
        <v>537</v>
      </c>
      <c r="B1034" s="165"/>
      <c r="C1034" s="165"/>
      <c r="D1034" s="165"/>
      <c r="E1034" s="20" t="s">
        <v>312</v>
      </c>
      <c r="F1034" s="49" t="s">
        <v>449</v>
      </c>
      <c r="G1034" s="53">
        <f t="shared" ref="G1034:N1034" si="526">G1035+G1037+G1041+G1043+G1045+G1047+G1049+G1051</f>
        <v>500375</v>
      </c>
      <c r="H1034" s="53">
        <f t="shared" si="526"/>
        <v>500375</v>
      </c>
      <c r="I1034" s="53">
        <f t="shared" si="526"/>
        <v>500375</v>
      </c>
      <c r="J1034" s="53">
        <f t="shared" si="526"/>
        <v>500375</v>
      </c>
      <c r="K1034" s="53">
        <f t="shared" si="526"/>
        <v>321981.02</v>
      </c>
      <c r="L1034" s="22">
        <f t="shared" si="509"/>
        <v>64.347943042717972</v>
      </c>
      <c r="M1034" s="53">
        <f t="shared" si="526"/>
        <v>658875</v>
      </c>
      <c r="N1034" s="53">
        <f t="shared" si="526"/>
        <v>658875</v>
      </c>
      <c r="O1034" s="53">
        <f>O1035+O1037+O1041+O1043+O1045+O1047+O1049+O1051</f>
        <v>751000</v>
      </c>
      <c r="P1034" s="53">
        <f t="shared" ref="P1034:U1034" si="527">P1035+P1037+P1041+P1043+P1045+P1047+P1049+P1051</f>
        <v>751000</v>
      </c>
      <c r="Q1034" s="53">
        <f t="shared" si="527"/>
        <v>0</v>
      </c>
      <c r="R1034" s="53">
        <f t="shared" si="527"/>
        <v>0</v>
      </c>
      <c r="S1034" s="53">
        <f t="shared" si="527"/>
        <v>0</v>
      </c>
      <c r="T1034" s="53">
        <f t="shared" si="527"/>
        <v>0</v>
      </c>
      <c r="U1034" s="53">
        <f t="shared" si="527"/>
        <v>0</v>
      </c>
    </row>
    <row r="1035" spans="1:25" s="23" customFormat="1" ht="15.75" hidden="1" x14ac:dyDescent="0.2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3">
        <f>SUM(G1036)</f>
        <v>121000</v>
      </c>
      <c r="H1035" s="53">
        <f t="shared" ref="H1035:U1035" si="528">SUM(H1036)</f>
        <v>121000</v>
      </c>
      <c r="I1035" s="53">
        <f t="shared" si="528"/>
        <v>121000</v>
      </c>
      <c r="J1035" s="53">
        <f t="shared" si="528"/>
        <v>121000</v>
      </c>
      <c r="K1035" s="53">
        <f t="shared" si="528"/>
        <v>75262.5</v>
      </c>
      <c r="L1035" s="22">
        <f t="shared" si="509"/>
        <v>62.200413223140494</v>
      </c>
      <c r="M1035" s="53">
        <f t="shared" si="528"/>
        <v>121000</v>
      </c>
      <c r="N1035" s="53">
        <f t="shared" si="528"/>
        <v>121000</v>
      </c>
      <c r="O1035" s="53">
        <f t="shared" si="528"/>
        <v>0</v>
      </c>
      <c r="P1035" s="53">
        <f t="shared" si="528"/>
        <v>0</v>
      </c>
      <c r="Q1035" s="53">
        <f t="shared" si="528"/>
        <v>0</v>
      </c>
      <c r="R1035" s="53">
        <f t="shared" si="528"/>
        <v>0</v>
      </c>
      <c r="S1035" s="53">
        <f t="shared" si="528"/>
        <v>0</v>
      </c>
      <c r="T1035" s="53">
        <f t="shared" si="528"/>
        <v>0</v>
      </c>
      <c r="U1035" s="53">
        <f t="shared" si="528"/>
        <v>0</v>
      </c>
      <c r="V1035" s="21"/>
      <c r="W1035" s="21"/>
      <c r="X1035" s="21"/>
      <c r="Y1035" s="12"/>
    </row>
    <row r="1036" spans="1:25" hidden="1" x14ac:dyDescent="0.2">
      <c r="A1036" s="28" t="s">
        <v>311</v>
      </c>
      <c r="B1036" s="29">
        <v>11</v>
      </c>
      <c r="C1036" s="28" t="s">
        <v>25</v>
      </c>
      <c r="D1036" s="54" t="s">
        <v>158</v>
      </c>
      <c r="E1036" s="32" t="s">
        <v>110</v>
      </c>
      <c r="G1036" s="52">
        <v>121000</v>
      </c>
      <c r="H1036" s="52">
        <v>121000</v>
      </c>
      <c r="I1036" s="52">
        <v>121000</v>
      </c>
      <c r="J1036" s="52">
        <v>121000</v>
      </c>
      <c r="K1036" s="52">
        <v>75262.5</v>
      </c>
      <c r="L1036" s="33">
        <f t="shared" si="509"/>
        <v>62.200413223140494</v>
      </c>
      <c r="M1036" s="52">
        <v>121000</v>
      </c>
      <c r="N1036" s="52">
        <v>121000</v>
      </c>
      <c r="O1036" s="52"/>
      <c r="P1036" s="52">
        <f t="shared" ref="P1036:P1050" si="529">O1036</f>
        <v>0</v>
      </c>
      <c r="Q1036" s="52">
        <v>0</v>
      </c>
      <c r="R1036" s="52"/>
      <c r="S1036" s="52">
        <f t="shared" ref="S1036:S1050" si="530">R1036</f>
        <v>0</v>
      </c>
      <c r="T1036" s="52"/>
      <c r="U1036" s="52">
        <f t="shared" ref="U1036:U1050" si="531">T1036</f>
        <v>0</v>
      </c>
    </row>
    <row r="1037" spans="1:25" s="23" customFormat="1" ht="15.75" hidden="1" x14ac:dyDescent="0.2">
      <c r="A1037" s="24" t="s">
        <v>311</v>
      </c>
      <c r="B1037" s="25">
        <v>11</v>
      </c>
      <c r="C1037" s="24" t="s">
        <v>25</v>
      </c>
      <c r="D1037" s="40">
        <v>323</v>
      </c>
      <c r="E1037" s="20"/>
      <c r="F1037" s="20"/>
      <c r="G1037" s="53">
        <f>SUM(G1038:G1040)</f>
        <v>235375</v>
      </c>
      <c r="H1037" s="53">
        <f t="shared" ref="H1037:U1037" si="532">SUM(H1038:H1040)</f>
        <v>235375</v>
      </c>
      <c r="I1037" s="53">
        <f t="shared" si="532"/>
        <v>235375</v>
      </c>
      <c r="J1037" s="53">
        <f t="shared" si="532"/>
        <v>235375</v>
      </c>
      <c r="K1037" s="53">
        <f t="shared" si="532"/>
        <v>224218.52</v>
      </c>
      <c r="L1037" s="22">
        <f t="shared" si="509"/>
        <v>95.260125331917152</v>
      </c>
      <c r="M1037" s="53">
        <f t="shared" si="532"/>
        <v>515375</v>
      </c>
      <c r="N1037" s="53">
        <f t="shared" si="532"/>
        <v>515375</v>
      </c>
      <c r="O1037" s="53">
        <f t="shared" si="532"/>
        <v>0</v>
      </c>
      <c r="P1037" s="53">
        <f t="shared" si="532"/>
        <v>0</v>
      </c>
      <c r="Q1037" s="53">
        <f t="shared" si="532"/>
        <v>0</v>
      </c>
      <c r="R1037" s="53">
        <f t="shared" si="532"/>
        <v>0</v>
      </c>
      <c r="S1037" s="53">
        <f t="shared" si="532"/>
        <v>0</v>
      </c>
      <c r="T1037" s="53">
        <f t="shared" si="532"/>
        <v>0</v>
      </c>
      <c r="U1037" s="53">
        <f t="shared" si="532"/>
        <v>0</v>
      </c>
      <c r="V1037" s="21"/>
      <c r="W1037" s="21"/>
      <c r="X1037" s="21"/>
      <c r="Y1037" s="12"/>
    </row>
    <row r="1038" spans="1:25" hidden="1" x14ac:dyDescent="0.2">
      <c r="A1038" s="28" t="s">
        <v>311</v>
      </c>
      <c r="B1038" s="29">
        <v>11</v>
      </c>
      <c r="C1038" s="28" t="s">
        <v>25</v>
      </c>
      <c r="D1038" s="54">
        <v>3233</v>
      </c>
      <c r="E1038" s="32" t="s">
        <v>119</v>
      </c>
      <c r="G1038" s="52">
        <v>11250</v>
      </c>
      <c r="H1038" s="52">
        <v>11250</v>
      </c>
      <c r="I1038" s="52">
        <v>11250</v>
      </c>
      <c r="J1038" s="52">
        <v>11250</v>
      </c>
      <c r="K1038" s="52">
        <v>2715</v>
      </c>
      <c r="L1038" s="33">
        <f t="shared" si="509"/>
        <v>24.133333333333333</v>
      </c>
      <c r="M1038" s="52">
        <v>11250</v>
      </c>
      <c r="N1038" s="52">
        <v>11250</v>
      </c>
      <c r="O1038" s="52"/>
      <c r="P1038" s="52">
        <f t="shared" si="529"/>
        <v>0</v>
      </c>
      <c r="Q1038" s="52">
        <v>0</v>
      </c>
      <c r="R1038" s="52"/>
      <c r="S1038" s="52">
        <f t="shared" si="530"/>
        <v>0</v>
      </c>
      <c r="T1038" s="52"/>
      <c r="U1038" s="52">
        <f t="shared" si="531"/>
        <v>0</v>
      </c>
    </row>
    <row r="1039" spans="1:25" hidden="1" x14ac:dyDescent="0.2">
      <c r="A1039" s="28" t="s">
        <v>311</v>
      </c>
      <c r="B1039" s="29">
        <v>11</v>
      </c>
      <c r="C1039" s="28" t="s">
        <v>25</v>
      </c>
      <c r="D1039" s="54" t="s">
        <v>157</v>
      </c>
      <c r="E1039" s="32" t="s">
        <v>36</v>
      </c>
      <c r="G1039" s="52">
        <v>4125</v>
      </c>
      <c r="H1039" s="52">
        <v>4125</v>
      </c>
      <c r="I1039" s="52">
        <v>4125</v>
      </c>
      <c r="J1039" s="52">
        <v>4125</v>
      </c>
      <c r="K1039" s="52">
        <v>1503.52</v>
      </c>
      <c r="L1039" s="33">
        <f t="shared" si="509"/>
        <v>36.448969696969698</v>
      </c>
      <c r="M1039" s="52">
        <v>4125</v>
      </c>
      <c r="N1039" s="52">
        <v>4125</v>
      </c>
      <c r="O1039" s="52"/>
      <c r="P1039" s="52">
        <f t="shared" si="529"/>
        <v>0</v>
      </c>
      <c r="Q1039" s="52">
        <v>0</v>
      </c>
      <c r="R1039" s="52"/>
      <c r="S1039" s="52">
        <f t="shared" si="530"/>
        <v>0</v>
      </c>
      <c r="T1039" s="52"/>
      <c r="U1039" s="52">
        <f t="shared" si="531"/>
        <v>0</v>
      </c>
    </row>
    <row r="1040" spans="1:25" hidden="1" x14ac:dyDescent="0.2">
      <c r="A1040" s="28" t="s">
        <v>311</v>
      </c>
      <c r="B1040" s="29">
        <v>11</v>
      </c>
      <c r="C1040" s="28" t="s">
        <v>25</v>
      </c>
      <c r="D1040" s="54">
        <v>3238</v>
      </c>
      <c r="E1040" s="32" t="s">
        <v>122</v>
      </c>
      <c r="G1040" s="52">
        <v>220000</v>
      </c>
      <c r="H1040" s="52">
        <v>220000</v>
      </c>
      <c r="I1040" s="52">
        <v>220000</v>
      </c>
      <c r="J1040" s="52">
        <v>220000</v>
      </c>
      <c r="K1040" s="52">
        <v>220000</v>
      </c>
      <c r="L1040" s="33">
        <f t="shared" si="509"/>
        <v>100</v>
      </c>
      <c r="M1040" s="52">
        <v>500000</v>
      </c>
      <c r="N1040" s="52">
        <v>500000</v>
      </c>
      <c r="O1040" s="52"/>
      <c r="P1040" s="52">
        <f t="shared" si="529"/>
        <v>0</v>
      </c>
      <c r="Q1040" s="52">
        <v>0</v>
      </c>
      <c r="R1040" s="52"/>
      <c r="S1040" s="52">
        <f t="shared" si="530"/>
        <v>0</v>
      </c>
      <c r="T1040" s="52"/>
      <c r="U1040" s="52">
        <f t="shared" si="531"/>
        <v>0</v>
      </c>
    </row>
    <row r="1041" spans="1:25" s="23" customFormat="1" ht="15.75" hidden="1" x14ac:dyDescent="0.2">
      <c r="A1041" s="24" t="s">
        <v>311</v>
      </c>
      <c r="B1041" s="25">
        <v>11</v>
      </c>
      <c r="C1041" s="24" t="s">
        <v>25</v>
      </c>
      <c r="D1041" s="40">
        <v>329</v>
      </c>
      <c r="E1041" s="20"/>
      <c r="F1041" s="20"/>
      <c r="G1041" s="53">
        <f>SUM(G1042)</f>
        <v>22500</v>
      </c>
      <c r="H1041" s="53">
        <f t="shared" ref="H1041:U1041" si="533">SUM(H1042)</f>
        <v>22500</v>
      </c>
      <c r="I1041" s="53">
        <f t="shared" si="533"/>
        <v>22500</v>
      </c>
      <c r="J1041" s="53">
        <f t="shared" si="533"/>
        <v>22500</v>
      </c>
      <c r="K1041" s="53">
        <f t="shared" si="533"/>
        <v>22500</v>
      </c>
      <c r="L1041" s="22">
        <f t="shared" si="509"/>
        <v>100</v>
      </c>
      <c r="M1041" s="53">
        <f t="shared" si="533"/>
        <v>22500</v>
      </c>
      <c r="N1041" s="53">
        <f t="shared" si="533"/>
        <v>22500</v>
      </c>
      <c r="O1041" s="53">
        <f t="shared" si="533"/>
        <v>0</v>
      </c>
      <c r="P1041" s="53">
        <f t="shared" si="533"/>
        <v>0</v>
      </c>
      <c r="Q1041" s="53">
        <f t="shared" si="533"/>
        <v>0</v>
      </c>
      <c r="R1041" s="53">
        <f t="shared" si="533"/>
        <v>0</v>
      </c>
      <c r="S1041" s="53">
        <f t="shared" si="533"/>
        <v>0</v>
      </c>
      <c r="T1041" s="53">
        <f t="shared" si="533"/>
        <v>0</v>
      </c>
      <c r="U1041" s="53">
        <f t="shared" si="533"/>
        <v>0</v>
      </c>
      <c r="V1041" s="21"/>
      <c r="W1041" s="21"/>
      <c r="X1041" s="21"/>
      <c r="Y1041" s="12"/>
    </row>
    <row r="1042" spans="1:25" hidden="1" x14ac:dyDescent="0.2">
      <c r="A1042" s="28" t="s">
        <v>311</v>
      </c>
      <c r="B1042" s="29">
        <v>11</v>
      </c>
      <c r="C1042" s="28" t="s">
        <v>25</v>
      </c>
      <c r="D1042" s="54">
        <v>3293</v>
      </c>
      <c r="E1042" s="32" t="s">
        <v>124</v>
      </c>
      <c r="G1042" s="52">
        <v>22500</v>
      </c>
      <c r="H1042" s="52">
        <v>22500</v>
      </c>
      <c r="I1042" s="52">
        <v>22500</v>
      </c>
      <c r="J1042" s="52">
        <v>22500</v>
      </c>
      <c r="K1042" s="52">
        <v>22500</v>
      </c>
      <c r="L1042" s="33">
        <f t="shared" si="509"/>
        <v>100</v>
      </c>
      <c r="M1042" s="52">
        <v>22500</v>
      </c>
      <c r="N1042" s="52">
        <v>22500</v>
      </c>
      <c r="O1042" s="52"/>
      <c r="P1042" s="52">
        <f t="shared" si="529"/>
        <v>0</v>
      </c>
      <c r="Q1042" s="52">
        <v>0</v>
      </c>
      <c r="R1042" s="52"/>
      <c r="S1042" s="52">
        <f t="shared" si="530"/>
        <v>0</v>
      </c>
      <c r="T1042" s="52"/>
      <c r="U1042" s="52">
        <f t="shared" si="531"/>
        <v>0</v>
      </c>
    </row>
    <row r="1043" spans="1:25" s="23" customFormat="1" ht="15.75" hidden="1" x14ac:dyDescent="0.2">
      <c r="A1043" s="24" t="s">
        <v>311</v>
      </c>
      <c r="B1043" s="25">
        <v>11</v>
      </c>
      <c r="C1043" s="24" t="s">
        <v>25</v>
      </c>
      <c r="D1043" s="40">
        <v>422</v>
      </c>
      <c r="E1043" s="20"/>
      <c r="F1043" s="20"/>
      <c r="G1043" s="53">
        <f>SUM(G1044)</f>
        <v>121500</v>
      </c>
      <c r="H1043" s="53">
        <f t="shared" ref="H1043:U1043" si="534">SUM(H1044)</f>
        <v>121500</v>
      </c>
      <c r="I1043" s="53">
        <f t="shared" si="534"/>
        <v>121500</v>
      </c>
      <c r="J1043" s="53">
        <f t="shared" si="534"/>
        <v>121500</v>
      </c>
      <c r="K1043" s="53">
        <f t="shared" si="534"/>
        <v>0</v>
      </c>
      <c r="L1043" s="22">
        <f t="shared" si="509"/>
        <v>0</v>
      </c>
      <c r="M1043" s="53">
        <f t="shared" si="534"/>
        <v>0</v>
      </c>
      <c r="N1043" s="53">
        <f t="shared" si="534"/>
        <v>0</v>
      </c>
      <c r="O1043" s="53">
        <f t="shared" si="534"/>
        <v>0</v>
      </c>
      <c r="P1043" s="53">
        <f t="shared" si="534"/>
        <v>0</v>
      </c>
      <c r="Q1043" s="53">
        <f t="shared" si="534"/>
        <v>0</v>
      </c>
      <c r="R1043" s="53">
        <f t="shared" si="534"/>
        <v>0</v>
      </c>
      <c r="S1043" s="53">
        <f t="shared" si="534"/>
        <v>0</v>
      </c>
      <c r="T1043" s="53">
        <f t="shared" si="534"/>
        <v>0</v>
      </c>
      <c r="U1043" s="53">
        <f t="shared" si="534"/>
        <v>0</v>
      </c>
      <c r="V1043" s="21"/>
      <c r="W1043" s="21"/>
      <c r="X1043" s="21"/>
      <c r="Y1043" s="12"/>
    </row>
    <row r="1044" spans="1:25" hidden="1" x14ac:dyDescent="0.2">
      <c r="A1044" s="28" t="s">
        <v>311</v>
      </c>
      <c r="B1044" s="29">
        <v>11</v>
      </c>
      <c r="C1044" s="28" t="s">
        <v>25</v>
      </c>
      <c r="D1044" s="54">
        <v>4222</v>
      </c>
      <c r="E1044" s="32" t="s">
        <v>130</v>
      </c>
      <c r="G1044" s="52">
        <v>121500</v>
      </c>
      <c r="H1044" s="52">
        <v>121500</v>
      </c>
      <c r="I1044" s="52">
        <v>121500</v>
      </c>
      <c r="J1044" s="52">
        <v>121500</v>
      </c>
      <c r="K1044" s="52">
        <v>0</v>
      </c>
      <c r="L1044" s="33">
        <f t="shared" si="509"/>
        <v>0</v>
      </c>
      <c r="M1044" s="52">
        <v>0</v>
      </c>
      <c r="N1044" s="52">
        <v>0</v>
      </c>
      <c r="O1044" s="52"/>
      <c r="P1044" s="52">
        <f t="shared" si="529"/>
        <v>0</v>
      </c>
      <c r="Q1044" s="52">
        <v>0</v>
      </c>
      <c r="R1044" s="52"/>
      <c r="S1044" s="52">
        <f t="shared" si="530"/>
        <v>0</v>
      </c>
      <c r="T1044" s="52"/>
      <c r="U1044" s="52">
        <f t="shared" si="531"/>
        <v>0</v>
      </c>
    </row>
    <row r="1045" spans="1:25" s="23" customFormat="1" ht="15.75" hidden="1" x14ac:dyDescent="0.2">
      <c r="A1045" s="24" t="s">
        <v>311</v>
      </c>
      <c r="B1045" s="25">
        <v>12</v>
      </c>
      <c r="C1045" s="24" t="s">
        <v>25</v>
      </c>
      <c r="D1045" s="40">
        <v>321</v>
      </c>
      <c r="E1045" s="20"/>
      <c r="F1045" s="20"/>
      <c r="G1045" s="53">
        <f>SUM(G1046)</f>
        <v>0</v>
      </c>
      <c r="H1045" s="53">
        <f t="shared" ref="H1045:U1045" si="535">SUM(H1046)</f>
        <v>0</v>
      </c>
      <c r="I1045" s="53">
        <f t="shared" si="535"/>
        <v>0</v>
      </c>
      <c r="J1045" s="53">
        <f t="shared" si="535"/>
        <v>0</v>
      </c>
      <c r="K1045" s="53">
        <f t="shared" si="535"/>
        <v>0</v>
      </c>
      <c r="L1045" s="22" t="str">
        <f t="shared" si="509"/>
        <v>-</v>
      </c>
      <c r="M1045" s="53">
        <f t="shared" si="535"/>
        <v>0</v>
      </c>
      <c r="N1045" s="53">
        <f t="shared" si="535"/>
        <v>0</v>
      </c>
      <c r="O1045" s="53">
        <f t="shared" si="535"/>
        <v>151000</v>
      </c>
      <c r="P1045" s="53">
        <f t="shared" si="535"/>
        <v>151000</v>
      </c>
      <c r="Q1045" s="53">
        <f t="shared" si="535"/>
        <v>0</v>
      </c>
      <c r="R1045" s="53">
        <f t="shared" si="535"/>
        <v>0</v>
      </c>
      <c r="S1045" s="53">
        <f t="shared" si="535"/>
        <v>0</v>
      </c>
      <c r="T1045" s="53">
        <f t="shared" si="535"/>
        <v>0</v>
      </c>
      <c r="U1045" s="53">
        <f t="shared" si="535"/>
        <v>0</v>
      </c>
      <c r="V1045" s="21"/>
      <c r="W1045" s="21"/>
      <c r="X1045" s="21"/>
      <c r="Y1045" s="12"/>
    </row>
    <row r="1046" spans="1:25" hidden="1" x14ac:dyDescent="0.2">
      <c r="A1046" s="41" t="s">
        <v>311</v>
      </c>
      <c r="B1046" s="42">
        <v>12</v>
      </c>
      <c r="C1046" s="41" t="s">
        <v>25</v>
      </c>
      <c r="D1046" s="68">
        <v>3211</v>
      </c>
      <c r="E1046" s="32" t="s">
        <v>110</v>
      </c>
      <c r="G1046" s="52"/>
      <c r="H1046" s="52"/>
      <c r="I1046" s="52"/>
      <c r="J1046" s="52"/>
      <c r="K1046" s="52"/>
      <c r="L1046" s="33" t="str">
        <f t="shared" si="509"/>
        <v>-</v>
      </c>
      <c r="M1046" s="52"/>
      <c r="N1046" s="52"/>
      <c r="O1046" s="52">
        <v>151000</v>
      </c>
      <c r="P1046" s="52">
        <f t="shared" si="529"/>
        <v>151000</v>
      </c>
      <c r="Q1046" s="52"/>
      <c r="R1046" s="52"/>
      <c r="S1046" s="52">
        <f t="shared" si="530"/>
        <v>0</v>
      </c>
      <c r="T1046" s="52"/>
      <c r="U1046" s="52">
        <f t="shared" si="531"/>
        <v>0</v>
      </c>
    </row>
    <row r="1047" spans="1:25" s="23" customFormat="1" ht="15.75" hidden="1" x14ac:dyDescent="0.2">
      <c r="A1047" s="24" t="s">
        <v>311</v>
      </c>
      <c r="B1047" s="25">
        <v>12</v>
      </c>
      <c r="C1047" s="24" t="s">
        <v>25</v>
      </c>
      <c r="D1047" s="40">
        <v>323</v>
      </c>
      <c r="E1047" s="20"/>
      <c r="F1047" s="20"/>
      <c r="G1047" s="53">
        <f>SUM(G1048)</f>
        <v>0</v>
      </c>
      <c r="H1047" s="53">
        <f t="shared" ref="H1047:U1047" si="536">SUM(H1048)</f>
        <v>0</v>
      </c>
      <c r="I1047" s="53">
        <f t="shared" si="536"/>
        <v>0</v>
      </c>
      <c r="J1047" s="53">
        <f t="shared" si="536"/>
        <v>0</v>
      </c>
      <c r="K1047" s="53">
        <f t="shared" si="536"/>
        <v>0</v>
      </c>
      <c r="L1047" s="22" t="str">
        <f t="shared" si="509"/>
        <v>-</v>
      </c>
      <c r="M1047" s="53">
        <f t="shared" si="536"/>
        <v>0</v>
      </c>
      <c r="N1047" s="53">
        <f t="shared" si="536"/>
        <v>0</v>
      </c>
      <c r="O1047" s="53">
        <f t="shared" si="536"/>
        <v>460000</v>
      </c>
      <c r="P1047" s="53">
        <f t="shared" si="536"/>
        <v>460000</v>
      </c>
      <c r="Q1047" s="53">
        <f t="shared" si="536"/>
        <v>0</v>
      </c>
      <c r="R1047" s="53">
        <f t="shared" si="536"/>
        <v>0</v>
      </c>
      <c r="S1047" s="53">
        <f t="shared" si="536"/>
        <v>0</v>
      </c>
      <c r="T1047" s="53">
        <f t="shared" si="536"/>
        <v>0</v>
      </c>
      <c r="U1047" s="53">
        <f t="shared" si="536"/>
        <v>0</v>
      </c>
      <c r="V1047" s="21"/>
      <c r="W1047" s="21"/>
      <c r="X1047" s="21"/>
      <c r="Y1047" s="12"/>
    </row>
    <row r="1048" spans="1:25" hidden="1" x14ac:dyDescent="0.2">
      <c r="A1048" s="41" t="s">
        <v>311</v>
      </c>
      <c r="B1048" s="42">
        <v>12</v>
      </c>
      <c r="C1048" s="41" t="s">
        <v>25</v>
      </c>
      <c r="D1048" s="68">
        <v>3237</v>
      </c>
      <c r="E1048" s="32" t="s">
        <v>36</v>
      </c>
      <c r="G1048" s="52"/>
      <c r="H1048" s="52"/>
      <c r="I1048" s="52"/>
      <c r="J1048" s="52"/>
      <c r="K1048" s="52"/>
      <c r="L1048" s="33" t="str">
        <f t="shared" si="509"/>
        <v>-</v>
      </c>
      <c r="M1048" s="52"/>
      <c r="N1048" s="52"/>
      <c r="O1048" s="52">
        <v>460000</v>
      </c>
      <c r="P1048" s="52">
        <f t="shared" si="529"/>
        <v>460000</v>
      </c>
      <c r="Q1048" s="52"/>
      <c r="R1048" s="52"/>
      <c r="S1048" s="52">
        <f t="shared" si="530"/>
        <v>0</v>
      </c>
      <c r="T1048" s="52"/>
      <c r="U1048" s="52">
        <f t="shared" si="531"/>
        <v>0</v>
      </c>
    </row>
    <row r="1049" spans="1:25" s="23" customFormat="1" ht="15.75" hidden="1" x14ac:dyDescent="0.2">
      <c r="A1049" s="24" t="s">
        <v>311</v>
      </c>
      <c r="B1049" s="25">
        <v>12</v>
      </c>
      <c r="C1049" s="24" t="s">
        <v>25</v>
      </c>
      <c r="D1049" s="40">
        <v>329</v>
      </c>
      <c r="E1049" s="20"/>
      <c r="F1049" s="20"/>
      <c r="G1049" s="53">
        <f>SUM(G1050)</f>
        <v>0</v>
      </c>
      <c r="H1049" s="53">
        <f t="shared" ref="H1049:U1049" si="537">SUM(H1050)</f>
        <v>0</v>
      </c>
      <c r="I1049" s="53">
        <f t="shared" si="537"/>
        <v>0</v>
      </c>
      <c r="J1049" s="53">
        <f t="shared" si="537"/>
        <v>0</v>
      </c>
      <c r="K1049" s="53">
        <f t="shared" si="537"/>
        <v>0</v>
      </c>
      <c r="L1049" s="22" t="str">
        <f t="shared" si="509"/>
        <v>-</v>
      </c>
      <c r="M1049" s="53">
        <f t="shared" si="537"/>
        <v>0</v>
      </c>
      <c r="N1049" s="53">
        <f t="shared" si="537"/>
        <v>0</v>
      </c>
      <c r="O1049" s="53">
        <f t="shared" si="537"/>
        <v>15000</v>
      </c>
      <c r="P1049" s="53">
        <f t="shared" si="537"/>
        <v>15000</v>
      </c>
      <c r="Q1049" s="53">
        <f t="shared" si="537"/>
        <v>0</v>
      </c>
      <c r="R1049" s="53">
        <f t="shared" si="537"/>
        <v>0</v>
      </c>
      <c r="S1049" s="53">
        <f t="shared" si="537"/>
        <v>0</v>
      </c>
      <c r="T1049" s="53">
        <f t="shared" si="537"/>
        <v>0</v>
      </c>
      <c r="U1049" s="53">
        <f t="shared" si="537"/>
        <v>0</v>
      </c>
      <c r="V1049" s="21"/>
      <c r="W1049" s="21"/>
      <c r="X1049" s="21"/>
      <c r="Y1049" s="12"/>
    </row>
    <row r="1050" spans="1:25" hidden="1" x14ac:dyDescent="0.2">
      <c r="A1050" s="41" t="s">
        <v>311</v>
      </c>
      <c r="B1050" s="42">
        <v>12</v>
      </c>
      <c r="C1050" s="41" t="s">
        <v>25</v>
      </c>
      <c r="D1050" s="68">
        <v>3293</v>
      </c>
      <c r="E1050" s="32" t="s">
        <v>124</v>
      </c>
      <c r="G1050" s="52"/>
      <c r="H1050" s="52"/>
      <c r="I1050" s="52"/>
      <c r="J1050" s="52"/>
      <c r="K1050" s="52"/>
      <c r="L1050" s="33" t="str">
        <f t="shared" si="509"/>
        <v>-</v>
      </c>
      <c r="M1050" s="52"/>
      <c r="N1050" s="52"/>
      <c r="O1050" s="52">
        <v>15000</v>
      </c>
      <c r="P1050" s="52">
        <f t="shared" si="529"/>
        <v>15000</v>
      </c>
      <c r="Q1050" s="52"/>
      <c r="R1050" s="52"/>
      <c r="S1050" s="52">
        <f t="shared" si="530"/>
        <v>0</v>
      </c>
      <c r="T1050" s="52"/>
      <c r="U1050" s="52">
        <f t="shared" si="531"/>
        <v>0</v>
      </c>
    </row>
    <row r="1051" spans="1:25" ht="15.75" hidden="1" x14ac:dyDescent="0.2">
      <c r="A1051" s="107" t="s">
        <v>311</v>
      </c>
      <c r="B1051" s="108">
        <v>12</v>
      </c>
      <c r="C1051" s="107" t="s">
        <v>25</v>
      </c>
      <c r="D1051" s="86">
        <v>422</v>
      </c>
      <c r="E1051" s="20"/>
      <c r="F1051" s="20"/>
      <c r="G1051" s="53">
        <f>G1052</f>
        <v>0</v>
      </c>
      <c r="H1051" s="53">
        <f t="shared" ref="H1051:U1051" si="538">H1052</f>
        <v>0</v>
      </c>
      <c r="I1051" s="53">
        <f t="shared" si="538"/>
        <v>0</v>
      </c>
      <c r="J1051" s="53">
        <f t="shared" si="538"/>
        <v>0</v>
      </c>
      <c r="K1051" s="53">
        <f t="shared" si="538"/>
        <v>0</v>
      </c>
      <c r="L1051" s="22" t="str">
        <f t="shared" si="509"/>
        <v>-</v>
      </c>
      <c r="M1051" s="53">
        <f t="shared" si="538"/>
        <v>0</v>
      </c>
      <c r="N1051" s="53">
        <f t="shared" si="538"/>
        <v>0</v>
      </c>
      <c r="O1051" s="53">
        <f t="shared" si="538"/>
        <v>125000</v>
      </c>
      <c r="P1051" s="53">
        <f t="shared" si="538"/>
        <v>125000</v>
      </c>
      <c r="Q1051" s="53">
        <f t="shared" si="538"/>
        <v>0</v>
      </c>
      <c r="R1051" s="53">
        <f t="shared" si="538"/>
        <v>0</v>
      </c>
      <c r="S1051" s="53">
        <f t="shared" si="538"/>
        <v>0</v>
      </c>
      <c r="T1051" s="53">
        <f t="shared" si="538"/>
        <v>0</v>
      </c>
      <c r="U1051" s="53">
        <f t="shared" si="538"/>
        <v>0</v>
      </c>
    </row>
    <row r="1052" spans="1:25" ht="15.75" hidden="1" x14ac:dyDescent="0.2">
      <c r="A1052" s="41" t="s">
        <v>311</v>
      </c>
      <c r="B1052" s="42">
        <v>12</v>
      </c>
      <c r="C1052" s="41" t="s">
        <v>25</v>
      </c>
      <c r="D1052" s="68">
        <v>4222</v>
      </c>
      <c r="E1052" s="32" t="s">
        <v>130</v>
      </c>
      <c r="G1052" s="52"/>
      <c r="H1052" s="52"/>
      <c r="I1052" s="52"/>
      <c r="J1052" s="52"/>
      <c r="K1052" s="52"/>
      <c r="L1052" s="22" t="str">
        <f t="shared" si="509"/>
        <v>-</v>
      </c>
      <c r="M1052" s="52"/>
      <c r="N1052" s="52"/>
      <c r="O1052" s="52">
        <v>125000</v>
      </c>
      <c r="P1052" s="52">
        <f>O1052</f>
        <v>125000</v>
      </c>
      <c r="Q1052" s="52"/>
      <c r="R1052" s="52"/>
      <c r="S1052" s="52">
        <f>R1052</f>
        <v>0</v>
      </c>
      <c r="T1052" s="52"/>
      <c r="U1052" s="52">
        <f>T1052</f>
        <v>0</v>
      </c>
    </row>
    <row r="1053" spans="1:25" s="23" customFormat="1" ht="15.75" x14ac:dyDescent="0.2">
      <c r="A1053" s="173" t="s">
        <v>415</v>
      </c>
      <c r="B1053" s="173"/>
      <c r="C1053" s="173"/>
      <c r="D1053" s="173"/>
      <c r="E1053" s="38" t="s">
        <v>421</v>
      </c>
      <c r="F1053" s="20"/>
      <c r="G1053" s="53">
        <f>SUM(G1054)</f>
        <v>0</v>
      </c>
      <c r="H1053" s="53">
        <f t="shared" ref="H1053:U1054" si="539">SUM(H1054)</f>
        <v>0</v>
      </c>
      <c r="I1053" s="53">
        <f t="shared" si="539"/>
        <v>0</v>
      </c>
      <c r="J1053" s="53">
        <f t="shared" si="539"/>
        <v>0</v>
      </c>
      <c r="K1053" s="53">
        <f t="shared" si="539"/>
        <v>0</v>
      </c>
      <c r="L1053" s="22" t="str">
        <f t="shared" si="509"/>
        <v>-</v>
      </c>
      <c r="M1053" s="53">
        <f t="shared" si="539"/>
        <v>0</v>
      </c>
      <c r="N1053" s="53">
        <f t="shared" si="539"/>
        <v>0</v>
      </c>
      <c r="O1053" s="53">
        <f t="shared" si="539"/>
        <v>0</v>
      </c>
      <c r="P1053" s="53">
        <f t="shared" si="539"/>
        <v>0</v>
      </c>
      <c r="Q1053" s="53">
        <f t="shared" si="539"/>
        <v>0</v>
      </c>
      <c r="R1053" s="53">
        <f t="shared" si="539"/>
        <v>0</v>
      </c>
      <c r="S1053" s="53">
        <f t="shared" si="539"/>
        <v>0</v>
      </c>
      <c r="T1053" s="53">
        <f t="shared" si="539"/>
        <v>0</v>
      </c>
      <c r="U1053" s="53">
        <f t="shared" si="539"/>
        <v>0</v>
      </c>
      <c r="V1053" s="21"/>
      <c r="W1053" s="21"/>
      <c r="X1053" s="21"/>
      <c r="Y1053" s="12"/>
    </row>
    <row r="1054" spans="1:25" s="23" customFormat="1" ht="15.75" hidden="1" x14ac:dyDescent="0.2">
      <c r="A1054" s="24"/>
      <c r="B1054" s="25">
        <v>11</v>
      </c>
      <c r="C1054" s="24"/>
      <c r="D1054" s="40">
        <v>412</v>
      </c>
      <c r="E1054" s="20"/>
      <c r="F1054" s="20"/>
      <c r="G1054" s="53">
        <f>SUM(G1055)</f>
        <v>0</v>
      </c>
      <c r="H1054" s="53">
        <f t="shared" si="539"/>
        <v>0</v>
      </c>
      <c r="I1054" s="53">
        <f t="shared" si="539"/>
        <v>0</v>
      </c>
      <c r="J1054" s="53">
        <f t="shared" si="539"/>
        <v>0</v>
      </c>
      <c r="K1054" s="53">
        <f t="shared" si="539"/>
        <v>0</v>
      </c>
      <c r="L1054" s="22" t="str">
        <f t="shared" si="509"/>
        <v>-</v>
      </c>
      <c r="M1054" s="53">
        <f t="shared" si="539"/>
        <v>0</v>
      </c>
      <c r="N1054" s="53">
        <f t="shared" si="539"/>
        <v>0</v>
      </c>
      <c r="O1054" s="53">
        <f t="shared" si="539"/>
        <v>0</v>
      </c>
      <c r="P1054" s="53">
        <f t="shared" si="539"/>
        <v>0</v>
      </c>
      <c r="Q1054" s="53">
        <f t="shared" si="539"/>
        <v>0</v>
      </c>
      <c r="R1054" s="53">
        <f t="shared" si="539"/>
        <v>0</v>
      </c>
      <c r="S1054" s="53">
        <f t="shared" si="539"/>
        <v>0</v>
      </c>
      <c r="T1054" s="53">
        <f t="shared" si="539"/>
        <v>0</v>
      </c>
      <c r="U1054" s="53">
        <f t="shared" si="539"/>
        <v>0</v>
      </c>
      <c r="V1054" s="21"/>
      <c r="W1054" s="21"/>
      <c r="X1054" s="21"/>
      <c r="Y1054" s="12"/>
    </row>
    <row r="1055" spans="1:25" s="64" customFormat="1" hidden="1" x14ac:dyDescent="0.2">
      <c r="A1055" s="41"/>
      <c r="B1055" s="42">
        <v>11</v>
      </c>
      <c r="C1055" s="41"/>
      <c r="D1055" s="68">
        <v>4126</v>
      </c>
      <c r="E1055" s="36"/>
      <c r="F1055" s="61"/>
      <c r="G1055" s="74"/>
      <c r="H1055" s="74"/>
      <c r="I1055" s="74"/>
      <c r="J1055" s="74"/>
      <c r="K1055" s="74"/>
      <c r="L1055" s="63" t="str">
        <f t="shared" si="509"/>
        <v>-</v>
      </c>
      <c r="M1055" s="74"/>
      <c r="N1055" s="74"/>
      <c r="O1055" s="52"/>
      <c r="P1055" s="52">
        <f>O1055</f>
        <v>0</v>
      </c>
      <c r="Q1055" s="52"/>
      <c r="R1055" s="52"/>
      <c r="S1055" s="52">
        <f>R1055</f>
        <v>0</v>
      </c>
      <c r="T1055" s="52"/>
      <c r="U1055" s="52">
        <f>T1055</f>
        <v>0</v>
      </c>
      <c r="V1055" s="62"/>
      <c r="W1055" s="62"/>
      <c r="X1055" s="62"/>
      <c r="Y1055" s="105"/>
    </row>
    <row r="1056" spans="1:25" s="23" customFormat="1" ht="15.75" x14ac:dyDescent="0.2">
      <c r="A1056" s="173" t="s">
        <v>415</v>
      </c>
      <c r="B1056" s="173"/>
      <c r="C1056" s="173"/>
      <c r="D1056" s="173"/>
      <c r="E1056" s="38" t="s">
        <v>424</v>
      </c>
      <c r="F1056" s="20"/>
      <c r="G1056" s="53">
        <f>G1057+G1059</f>
        <v>0</v>
      </c>
      <c r="H1056" s="53"/>
      <c r="I1056" s="53"/>
      <c r="J1056" s="53"/>
      <c r="K1056" s="53"/>
      <c r="L1056" s="22" t="str">
        <f t="shared" si="509"/>
        <v>-</v>
      </c>
      <c r="M1056" s="53"/>
      <c r="N1056" s="53"/>
      <c r="O1056" s="53">
        <f>O1058+O1060</f>
        <v>0</v>
      </c>
      <c r="P1056" s="53">
        <f t="shared" ref="P1056:U1056" si="540">P1058+P1060</f>
        <v>0</v>
      </c>
      <c r="Q1056" s="53">
        <f t="shared" si="540"/>
        <v>0</v>
      </c>
      <c r="R1056" s="53">
        <f t="shared" si="540"/>
        <v>0</v>
      </c>
      <c r="S1056" s="53">
        <f t="shared" si="540"/>
        <v>0</v>
      </c>
      <c r="T1056" s="53">
        <f t="shared" si="540"/>
        <v>0</v>
      </c>
      <c r="U1056" s="53">
        <f t="shared" si="540"/>
        <v>0</v>
      </c>
      <c r="V1056" s="21"/>
      <c r="W1056" s="21"/>
      <c r="X1056" s="21"/>
      <c r="Y1056" s="12"/>
    </row>
    <row r="1057" spans="1:25" s="23" customFormat="1" ht="15.75" hidden="1" x14ac:dyDescent="0.2">
      <c r="A1057" s="24"/>
      <c r="B1057" s="25">
        <v>11</v>
      </c>
      <c r="C1057" s="24"/>
      <c r="D1057" s="40">
        <v>412</v>
      </c>
      <c r="E1057" s="20"/>
      <c r="F1057" s="20"/>
      <c r="G1057" s="53">
        <f>SUM(G1058)</f>
        <v>0</v>
      </c>
      <c r="H1057" s="53">
        <f t="shared" ref="H1057:U1057" si="541">SUM(H1058)</f>
        <v>0</v>
      </c>
      <c r="I1057" s="53">
        <f t="shared" si="541"/>
        <v>0</v>
      </c>
      <c r="J1057" s="53">
        <f t="shared" si="541"/>
        <v>0</v>
      </c>
      <c r="K1057" s="53">
        <f t="shared" si="541"/>
        <v>0</v>
      </c>
      <c r="L1057" s="22" t="str">
        <f t="shared" si="509"/>
        <v>-</v>
      </c>
      <c r="M1057" s="53">
        <f t="shared" si="541"/>
        <v>0</v>
      </c>
      <c r="N1057" s="53">
        <f t="shared" si="541"/>
        <v>0</v>
      </c>
      <c r="O1057" s="53">
        <f t="shared" si="541"/>
        <v>0</v>
      </c>
      <c r="P1057" s="53">
        <f t="shared" si="541"/>
        <v>0</v>
      </c>
      <c r="Q1057" s="53">
        <f t="shared" si="541"/>
        <v>0</v>
      </c>
      <c r="R1057" s="53">
        <f t="shared" si="541"/>
        <v>0</v>
      </c>
      <c r="S1057" s="53">
        <f t="shared" si="541"/>
        <v>0</v>
      </c>
      <c r="T1057" s="53">
        <f t="shared" si="541"/>
        <v>0</v>
      </c>
      <c r="U1057" s="53">
        <f t="shared" si="541"/>
        <v>0</v>
      </c>
      <c r="V1057" s="21"/>
      <c r="W1057" s="21"/>
      <c r="X1057" s="21"/>
      <c r="Y1057" s="12"/>
    </row>
    <row r="1058" spans="1:25" hidden="1" x14ac:dyDescent="0.2">
      <c r="A1058" s="41"/>
      <c r="B1058" s="42">
        <v>11</v>
      </c>
      <c r="C1058" s="41"/>
      <c r="D1058" s="68" t="s">
        <v>431</v>
      </c>
      <c r="E1058" s="36"/>
      <c r="G1058" s="52"/>
      <c r="H1058" s="52"/>
      <c r="I1058" s="52"/>
      <c r="J1058" s="52"/>
      <c r="K1058" s="52"/>
      <c r="L1058" s="33" t="str">
        <f t="shared" si="509"/>
        <v>-</v>
      </c>
      <c r="M1058" s="52"/>
      <c r="N1058" s="52"/>
      <c r="O1058" s="52"/>
      <c r="P1058" s="52">
        <f>O1058</f>
        <v>0</v>
      </c>
      <c r="Q1058" s="52"/>
      <c r="R1058" s="52">
        <v>0</v>
      </c>
      <c r="S1058" s="52">
        <f>R1058</f>
        <v>0</v>
      </c>
      <c r="T1058" s="52">
        <v>0</v>
      </c>
      <c r="U1058" s="52">
        <f>T1058</f>
        <v>0</v>
      </c>
    </row>
    <row r="1059" spans="1:25" s="23" customFormat="1" ht="15.75" hidden="1" x14ac:dyDescent="0.2">
      <c r="A1059" s="24"/>
      <c r="B1059" s="25">
        <v>11</v>
      </c>
      <c r="C1059" s="24"/>
      <c r="D1059" s="40">
        <v>421</v>
      </c>
      <c r="E1059" s="20"/>
      <c r="F1059" s="20"/>
      <c r="G1059" s="53">
        <f>SUM(G1060)</f>
        <v>0</v>
      </c>
      <c r="H1059" s="53">
        <f t="shared" ref="H1059:U1059" si="542">SUM(H1060)</f>
        <v>0</v>
      </c>
      <c r="I1059" s="53">
        <f t="shared" si="542"/>
        <v>0</v>
      </c>
      <c r="J1059" s="53">
        <f t="shared" si="542"/>
        <v>0</v>
      </c>
      <c r="K1059" s="53">
        <f t="shared" si="542"/>
        <v>0</v>
      </c>
      <c r="L1059" s="22" t="str">
        <f t="shared" si="509"/>
        <v>-</v>
      </c>
      <c r="M1059" s="53">
        <f t="shared" si="542"/>
        <v>0</v>
      </c>
      <c r="N1059" s="53">
        <f t="shared" si="542"/>
        <v>0</v>
      </c>
      <c r="O1059" s="53">
        <f t="shared" si="542"/>
        <v>0</v>
      </c>
      <c r="P1059" s="53">
        <f t="shared" si="542"/>
        <v>0</v>
      </c>
      <c r="Q1059" s="53">
        <f t="shared" si="542"/>
        <v>0</v>
      </c>
      <c r="R1059" s="53">
        <f t="shared" si="542"/>
        <v>0</v>
      </c>
      <c r="S1059" s="53">
        <f t="shared" si="542"/>
        <v>0</v>
      </c>
      <c r="T1059" s="53">
        <f t="shared" si="542"/>
        <v>0</v>
      </c>
      <c r="U1059" s="53">
        <f t="shared" si="542"/>
        <v>0</v>
      </c>
      <c r="V1059" s="21"/>
      <c r="W1059" s="21"/>
      <c r="X1059" s="21"/>
      <c r="Y1059" s="12"/>
    </row>
    <row r="1060" spans="1:25" hidden="1" x14ac:dyDescent="0.2">
      <c r="A1060" s="41"/>
      <c r="B1060" s="42">
        <v>11</v>
      </c>
      <c r="C1060" s="41"/>
      <c r="D1060" s="68">
        <v>4214</v>
      </c>
      <c r="E1060" s="36" t="s">
        <v>154</v>
      </c>
      <c r="G1060" s="52"/>
      <c r="H1060" s="52"/>
      <c r="I1060" s="52"/>
      <c r="J1060" s="52"/>
      <c r="K1060" s="52"/>
      <c r="L1060" s="33" t="str">
        <f t="shared" si="509"/>
        <v>-</v>
      </c>
      <c r="M1060" s="52"/>
      <c r="N1060" s="52"/>
      <c r="O1060" s="52"/>
      <c r="P1060" s="52">
        <f>O1060</f>
        <v>0</v>
      </c>
      <c r="Q1060" s="52"/>
      <c r="R1060" s="52"/>
      <c r="S1060" s="52">
        <f>R1060</f>
        <v>0</v>
      </c>
      <c r="T1060" s="52"/>
      <c r="U1060" s="52">
        <f>T1060</f>
        <v>0</v>
      </c>
    </row>
    <row r="1061" spans="1:25" s="23" customFormat="1" ht="31.5" x14ac:dyDescent="0.2">
      <c r="A1061" s="173" t="s">
        <v>415</v>
      </c>
      <c r="B1061" s="173"/>
      <c r="C1061" s="173"/>
      <c r="D1061" s="173"/>
      <c r="E1061" s="38" t="s">
        <v>425</v>
      </c>
      <c r="F1061" s="20"/>
      <c r="G1061" s="53">
        <f>G1062+G1064</f>
        <v>0</v>
      </c>
      <c r="H1061" s="53"/>
      <c r="I1061" s="53"/>
      <c r="J1061" s="53"/>
      <c r="K1061" s="53"/>
      <c r="L1061" s="22" t="str">
        <f t="shared" si="509"/>
        <v>-</v>
      </c>
      <c r="M1061" s="53"/>
      <c r="N1061" s="53"/>
      <c r="O1061" s="53">
        <f>O1063+O1065</f>
        <v>0</v>
      </c>
      <c r="P1061" s="53">
        <f t="shared" ref="P1061:U1061" si="543">P1063+P1065</f>
        <v>0</v>
      </c>
      <c r="Q1061" s="53">
        <f t="shared" si="543"/>
        <v>0</v>
      </c>
      <c r="R1061" s="53">
        <f t="shared" si="543"/>
        <v>0</v>
      </c>
      <c r="S1061" s="53">
        <f t="shared" si="543"/>
        <v>0</v>
      </c>
      <c r="T1061" s="53">
        <f t="shared" si="543"/>
        <v>0</v>
      </c>
      <c r="U1061" s="53">
        <f t="shared" si="543"/>
        <v>0</v>
      </c>
      <c r="V1061" s="21"/>
      <c r="W1061" s="21"/>
      <c r="X1061" s="21"/>
      <c r="Y1061" s="12"/>
    </row>
    <row r="1062" spans="1:25" s="23" customFormat="1" ht="15.75" hidden="1" x14ac:dyDescent="0.2">
      <c r="A1062" s="24"/>
      <c r="B1062" s="25">
        <v>11</v>
      </c>
      <c r="C1062" s="24"/>
      <c r="D1062" s="40">
        <v>412</v>
      </c>
      <c r="E1062" s="20"/>
      <c r="F1062" s="20"/>
      <c r="G1062" s="53">
        <f>SUM(G1063)</f>
        <v>0</v>
      </c>
      <c r="H1062" s="53">
        <f t="shared" ref="H1062:U1062" si="544">SUM(H1063)</f>
        <v>0</v>
      </c>
      <c r="I1062" s="53">
        <f t="shared" si="544"/>
        <v>0</v>
      </c>
      <c r="J1062" s="53">
        <f t="shared" si="544"/>
        <v>0</v>
      </c>
      <c r="K1062" s="53">
        <f t="shared" si="544"/>
        <v>0</v>
      </c>
      <c r="L1062" s="22" t="str">
        <f t="shared" si="509"/>
        <v>-</v>
      </c>
      <c r="M1062" s="53">
        <f t="shared" si="544"/>
        <v>0</v>
      </c>
      <c r="N1062" s="53">
        <f t="shared" si="544"/>
        <v>0</v>
      </c>
      <c r="O1062" s="53">
        <f t="shared" si="544"/>
        <v>0</v>
      </c>
      <c r="P1062" s="53">
        <f t="shared" si="544"/>
        <v>0</v>
      </c>
      <c r="Q1062" s="53">
        <f t="shared" si="544"/>
        <v>0</v>
      </c>
      <c r="R1062" s="53">
        <f t="shared" si="544"/>
        <v>0</v>
      </c>
      <c r="S1062" s="53">
        <f t="shared" si="544"/>
        <v>0</v>
      </c>
      <c r="T1062" s="53">
        <f t="shared" si="544"/>
        <v>0</v>
      </c>
      <c r="U1062" s="53">
        <f t="shared" si="544"/>
        <v>0</v>
      </c>
      <c r="V1062" s="21"/>
      <c r="W1062" s="21"/>
      <c r="X1062" s="21"/>
      <c r="Y1062" s="12"/>
    </row>
    <row r="1063" spans="1:25" hidden="1" x14ac:dyDescent="0.2">
      <c r="A1063" s="41"/>
      <c r="B1063" s="42">
        <v>11</v>
      </c>
      <c r="C1063" s="41"/>
      <c r="D1063" s="68" t="s">
        <v>431</v>
      </c>
      <c r="E1063" s="36"/>
      <c r="G1063" s="52"/>
      <c r="H1063" s="52"/>
      <c r="I1063" s="52"/>
      <c r="J1063" s="52"/>
      <c r="K1063" s="52"/>
      <c r="L1063" s="33" t="str">
        <f t="shared" si="509"/>
        <v>-</v>
      </c>
      <c r="M1063" s="52"/>
      <c r="N1063" s="52"/>
      <c r="O1063" s="52"/>
      <c r="P1063" s="52">
        <f>O1063</f>
        <v>0</v>
      </c>
      <c r="Q1063" s="52"/>
      <c r="R1063" s="52">
        <v>0</v>
      </c>
      <c r="S1063" s="52">
        <f>R1063</f>
        <v>0</v>
      </c>
      <c r="T1063" s="52">
        <v>0</v>
      </c>
      <c r="U1063" s="52">
        <f>T1063</f>
        <v>0</v>
      </c>
    </row>
    <row r="1064" spans="1:25" s="23" customFormat="1" ht="15.75" hidden="1" x14ac:dyDescent="0.2">
      <c r="A1064" s="24"/>
      <c r="B1064" s="25">
        <v>11</v>
      </c>
      <c r="C1064" s="24"/>
      <c r="D1064" s="40">
        <v>421</v>
      </c>
      <c r="E1064" s="20"/>
      <c r="F1064" s="20"/>
      <c r="G1064" s="53">
        <f>SUM(G1065)</f>
        <v>0</v>
      </c>
      <c r="H1064" s="53">
        <f t="shared" ref="H1064:U1064" si="545">SUM(H1065)</f>
        <v>0</v>
      </c>
      <c r="I1064" s="53">
        <f t="shared" si="545"/>
        <v>0</v>
      </c>
      <c r="J1064" s="53">
        <f t="shared" si="545"/>
        <v>0</v>
      </c>
      <c r="K1064" s="53">
        <f t="shared" si="545"/>
        <v>0</v>
      </c>
      <c r="L1064" s="22" t="str">
        <f t="shared" si="509"/>
        <v>-</v>
      </c>
      <c r="M1064" s="53">
        <f t="shared" si="545"/>
        <v>0</v>
      </c>
      <c r="N1064" s="53">
        <f t="shared" si="545"/>
        <v>0</v>
      </c>
      <c r="O1064" s="53">
        <f t="shared" si="545"/>
        <v>0</v>
      </c>
      <c r="P1064" s="53">
        <f t="shared" si="545"/>
        <v>0</v>
      </c>
      <c r="Q1064" s="53">
        <f t="shared" si="545"/>
        <v>0</v>
      </c>
      <c r="R1064" s="53">
        <f t="shared" si="545"/>
        <v>0</v>
      </c>
      <c r="S1064" s="53">
        <f t="shared" si="545"/>
        <v>0</v>
      </c>
      <c r="T1064" s="53">
        <f t="shared" si="545"/>
        <v>0</v>
      </c>
      <c r="U1064" s="53">
        <f t="shared" si="545"/>
        <v>0</v>
      </c>
      <c r="V1064" s="21"/>
      <c r="W1064" s="21"/>
      <c r="X1064" s="21"/>
      <c r="Y1064" s="12"/>
    </row>
    <row r="1065" spans="1:25" hidden="1" x14ac:dyDescent="0.2">
      <c r="A1065" s="41"/>
      <c r="B1065" s="42">
        <v>11</v>
      </c>
      <c r="C1065" s="41"/>
      <c r="D1065" s="68">
        <v>4214</v>
      </c>
      <c r="E1065" s="36"/>
      <c r="G1065" s="52"/>
      <c r="H1065" s="52"/>
      <c r="I1065" s="52"/>
      <c r="J1065" s="52"/>
      <c r="K1065" s="52"/>
      <c r="L1065" s="33" t="str">
        <f t="shared" si="509"/>
        <v>-</v>
      </c>
      <c r="M1065" s="52"/>
      <c r="N1065" s="52"/>
      <c r="O1065" s="52">
        <v>0</v>
      </c>
      <c r="P1065" s="52">
        <f>O1065</f>
        <v>0</v>
      </c>
      <c r="Q1065" s="52"/>
      <c r="R1065" s="52"/>
      <c r="S1065" s="52">
        <f>R1065</f>
        <v>0</v>
      </c>
      <c r="T1065" s="52"/>
      <c r="U1065" s="52">
        <f>T1065</f>
        <v>0</v>
      </c>
    </row>
    <row r="1066" spans="1:25" s="23" customFormat="1" ht="15.75" x14ac:dyDescent="0.2">
      <c r="A1066" s="173" t="s">
        <v>415</v>
      </c>
      <c r="B1066" s="173"/>
      <c r="C1066" s="173"/>
      <c r="D1066" s="173"/>
      <c r="E1066" s="38" t="s">
        <v>426</v>
      </c>
      <c r="F1066" s="20"/>
      <c r="G1066" s="53">
        <f>SUM(G1067)</f>
        <v>0</v>
      </c>
      <c r="H1066" s="53">
        <f t="shared" ref="H1066:U1067" si="546">SUM(H1067)</f>
        <v>0</v>
      </c>
      <c r="I1066" s="53">
        <f t="shared" si="546"/>
        <v>0</v>
      </c>
      <c r="J1066" s="53">
        <f t="shared" si="546"/>
        <v>0</v>
      </c>
      <c r="K1066" s="53">
        <f t="shared" si="546"/>
        <v>0</v>
      </c>
      <c r="L1066" s="22" t="str">
        <f t="shared" si="509"/>
        <v>-</v>
      </c>
      <c r="M1066" s="53">
        <f t="shared" si="546"/>
        <v>0</v>
      </c>
      <c r="N1066" s="53">
        <f t="shared" si="546"/>
        <v>0</v>
      </c>
      <c r="O1066" s="53">
        <f t="shared" si="546"/>
        <v>0</v>
      </c>
      <c r="P1066" s="53">
        <f t="shared" si="546"/>
        <v>0</v>
      </c>
      <c r="Q1066" s="53">
        <f t="shared" si="546"/>
        <v>0</v>
      </c>
      <c r="R1066" s="53">
        <f t="shared" si="546"/>
        <v>0</v>
      </c>
      <c r="S1066" s="53">
        <f t="shared" si="546"/>
        <v>0</v>
      </c>
      <c r="T1066" s="53">
        <f t="shared" si="546"/>
        <v>0</v>
      </c>
      <c r="U1066" s="53">
        <f t="shared" si="546"/>
        <v>0</v>
      </c>
      <c r="V1066" s="21"/>
      <c r="W1066" s="21"/>
      <c r="X1066" s="21"/>
      <c r="Y1066" s="12"/>
    </row>
    <row r="1067" spans="1:25" s="23" customFormat="1" ht="15.75" hidden="1" x14ac:dyDescent="0.2">
      <c r="A1067" s="24"/>
      <c r="B1067" s="25">
        <v>11</v>
      </c>
      <c r="C1067" s="24"/>
      <c r="D1067" s="40">
        <v>412</v>
      </c>
      <c r="E1067" s="20"/>
      <c r="F1067" s="20"/>
      <c r="G1067" s="53">
        <f>SUM(G1068)</f>
        <v>0</v>
      </c>
      <c r="H1067" s="53">
        <f t="shared" si="546"/>
        <v>0</v>
      </c>
      <c r="I1067" s="53">
        <f t="shared" si="546"/>
        <v>0</v>
      </c>
      <c r="J1067" s="53">
        <f t="shared" si="546"/>
        <v>0</v>
      </c>
      <c r="K1067" s="53">
        <f t="shared" si="546"/>
        <v>0</v>
      </c>
      <c r="L1067" s="22" t="str">
        <f t="shared" si="509"/>
        <v>-</v>
      </c>
      <c r="M1067" s="53">
        <f t="shared" si="546"/>
        <v>0</v>
      </c>
      <c r="N1067" s="53">
        <f t="shared" si="546"/>
        <v>0</v>
      </c>
      <c r="O1067" s="53">
        <f t="shared" si="546"/>
        <v>0</v>
      </c>
      <c r="P1067" s="53">
        <f t="shared" si="546"/>
        <v>0</v>
      </c>
      <c r="Q1067" s="53">
        <f t="shared" si="546"/>
        <v>0</v>
      </c>
      <c r="R1067" s="53">
        <f t="shared" si="546"/>
        <v>0</v>
      </c>
      <c r="S1067" s="53">
        <f t="shared" si="546"/>
        <v>0</v>
      </c>
      <c r="T1067" s="53">
        <f t="shared" si="546"/>
        <v>0</v>
      </c>
      <c r="U1067" s="53">
        <f t="shared" si="546"/>
        <v>0</v>
      </c>
      <c r="V1067" s="21"/>
      <c r="W1067" s="21"/>
      <c r="X1067" s="21"/>
      <c r="Y1067" s="12"/>
    </row>
    <row r="1068" spans="1:25" hidden="1" x14ac:dyDescent="0.2">
      <c r="A1068" s="41"/>
      <c r="B1068" s="42">
        <v>11</v>
      </c>
      <c r="C1068" s="41"/>
      <c r="D1068" s="68" t="s">
        <v>431</v>
      </c>
      <c r="E1068" s="36"/>
      <c r="G1068" s="52"/>
      <c r="H1068" s="52"/>
      <c r="I1068" s="52"/>
      <c r="J1068" s="52"/>
      <c r="K1068" s="52"/>
      <c r="L1068" s="33" t="str">
        <f t="shared" si="509"/>
        <v>-</v>
      </c>
      <c r="M1068" s="52"/>
      <c r="N1068" s="52"/>
      <c r="O1068" s="52"/>
      <c r="P1068" s="52">
        <f>O1068</f>
        <v>0</v>
      </c>
      <c r="Q1068" s="52"/>
      <c r="R1068" s="52"/>
      <c r="S1068" s="52">
        <f>R1068</f>
        <v>0</v>
      </c>
      <c r="T1068" s="52"/>
      <c r="U1068" s="52">
        <f>T1068</f>
        <v>0</v>
      </c>
    </row>
    <row r="1069" spans="1:25" s="23" customFormat="1" ht="31.5" x14ac:dyDescent="0.2">
      <c r="A1069" s="173" t="s">
        <v>415</v>
      </c>
      <c r="B1069" s="173"/>
      <c r="C1069" s="173"/>
      <c r="D1069" s="173"/>
      <c r="E1069" s="38" t="s">
        <v>427</v>
      </c>
      <c r="F1069" s="20"/>
      <c r="G1069" s="53">
        <f>SUM(G1070)</f>
        <v>0</v>
      </c>
      <c r="H1069" s="53">
        <f t="shared" ref="H1069:U1070" si="547">SUM(H1070)</f>
        <v>0</v>
      </c>
      <c r="I1069" s="53">
        <f t="shared" si="547"/>
        <v>0</v>
      </c>
      <c r="J1069" s="53">
        <f t="shared" si="547"/>
        <v>0</v>
      </c>
      <c r="K1069" s="53">
        <f t="shared" si="547"/>
        <v>0</v>
      </c>
      <c r="L1069" s="22" t="str">
        <f t="shared" si="509"/>
        <v>-</v>
      </c>
      <c r="M1069" s="53">
        <f t="shared" si="547"/>
        <v>0</v>
      </c>
      <c r="N1069" s="53">
        <f t="shared" si="547"/>
        <v>0</v>
      </c>
      <c r="O1069" s="53">
        <f t="shared" si="547"/>
        <v>0</v>
      </c>
      <c r="P1069" s="53">
        <f t="shared" si="547"/>
        <v>0</v>
      </c>
      <c r="Q1069" s="53">
        <f t="shared" si="547"/>
        <v>0</v>
      </c>
      <c r="R1069" s="53">
        <f t="shared" si="547"/>
        <v>0</v>
      </c>
      <c r="S1069" s="53">
        <f t="shared" si="547"/>
        <v>0</v>
      </c>
      <c r="T1069" s="53">
        <f t="shared" si="547"/>
        <v>0</v>
      </c>
      <c r="U1069" s="53">
        <f t="shared" si="547"/>
        <v>0</v>
      </c>
      <c r="V1069" s="21"/>
      <c r="W1069" s="21"/>
      <c r="X1069" s="21"/>
      <c r="Y1069" s="12"/>
    </row>
    <row r="1070" spans="1:25" s="23" customFormat="1" ht="15.75" hidden="1" x14ac:dyDescent="0.2">
      <c r="A1070" s="24"/>
      <c r="B1070" s="25">
        <v>11</v>
      </c>
      <c r="C1070" s="24"/>
      <c r="D1070" s="40">
        <v>421</v>
      </c>
      <c r="E1070" s="20"/>
      <c r="F1070" s="20"/>
      <c r="G1070" s="53">
        <f>SUM(G1071)</f>
        <v>0</v>
      </c>
      <c r="H1070" s="53">
        <f t="shared" si="547"/>
        <v>0</v>
      </c>
      <c r="I1070" s="53">
        <f t="shared" si="547"/>
        <v>0</v>
      </c>
      <c r="J1070" s="53">
        <f t="shared" si="547"/>
        <v>0</v>
      </c>
      <c r="K1070" s="53">
        <f t="shared" si="547"/>
        <v>0</v>
      </c>
      <c r="L1070" s="22" t="str">
        <f t="shared" si="509"/>
        <v>-</v>
      </c>
      <c r="M1070" s="53">
        <f t="shared" si="547"/>
        <v>0</v>
      </c>
      <c r="N1070" s="53">
        <f t="shared" si="547"/>
        <v>0</v>
      </c>
      <c r="O1070" s="53">
        <f t="shared" si="547"/>
        <v>0</v>
      </c>
      <c r="P1070" s="53">
        <f t="shared" si="547"/>
        <v>0</v>
      </c>
      <c r="Q1070" s="53">
        <f t="shared" si="547"/>
        <v>0</v>
      </c>
      <c r="R1070" s="53">
        <f t="shared" si="547"/>
        <v>0</v>
      </c>
      <c r="S1070" s="53">
        <f t="shared" si="547"/>
        <v>0</v>
      </c>
      <c r="T1070" s="53">
        <f t="shared" si="547"/>
        <v>0</v>
      </c>
      <c r="U1070" s="53">
        <f t="shared" si="547"/>
        <v>0</v>
      </c>
      <c r="V1070" s="21"/>
      <c r="W1070" s="21"/>
      <c r="X1070" s="21"/>
      <c r="Y1070" s="12"/>
    </row>
    <row r="1071" spans="1:25" hidden="1" x14ac:dyDescent="0.2">
      <c r="A1071" s="41"/>
      <c r="B1071" s="42">
        <v>11</v>
      </c>
      <c r="C1071" s="41"/>
      <c r="D1071" s="68">
        <v>4214</v>
      </c>
      <c r="E1071" s="36" t="s">
        <v>154</v>
      </c>
      <c r="G1071" s="52"/>
      <c r="H1071" s="52"/>
      <c r="I1071" s="52"/>
      <c r="J1071" s="52"/>
      <c r="K1071" s="52"/>
      <c r="L1071" s="33" t="str">
        <f t="shared" si="509"/>
        <v>-</v>
      </c>
      <c r="M1071" s="52"/>
      <c r="N1071" s="52"/>
      <c r="O1071" s="52">
        <v>0</v>
      </c>
      <c r="P1071" s="52">
        <f>O1071</f>
        <v>0</v>
      </c>
      <c r="Q1071" s="52"/>
      <c r="R1071" s="52">
        <v>0</v>
      </c>
      <c r="S1071" s="52">
        <f>R1071</f>
        <v>0</v>
      </c>
      <c r="T1071" s="52"/>
      <c r="U1071" s="52">
        <f>T1071</f>
        <v>0</v>
      </c>
    </row>
    <row r="1072" spans="1:25" s="23" customFormat="1" ht="15.75" x14ac:dyDescent="0.2">
      <c r="A1072" s="164" t="s">
        <v>186</v>
      </c>
      <c r="B1072" s="164"/>
      <c r="C1072" s="164"/>
      <c r="D1072" s="164"/>
      <c r="E1072" s="164"/>
      <c r="F1072" s="164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21"/>
      <c r="W1072" s="21"/>
      <c r="X1072" s="21"/>
      <c r="Y1072" s="12"/>
    </row>
    <row r="1073" spans="1:25" s="47" customFormat="1" ht="29.25" customHeight="1" x14ac:dyDescent="0.2">
      <c r="A1073" s="172" t="s">
        <v>333</v>
      </c>
      <c r="B1073" s="172"/>
      <c r="C1073" s="172"/>
      <c r="D1073" s="172"/>
      <c r="E1073" s="170" t="s">
        <v>184</v>
      </c>
      <c r="F1073" s="170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99"/>
      <c r="W1073" s="99"/>
      <c r="X1073" s="99"/>
      <c r="Y1073" s="104"/>
    </row>
    <row r="1074" spans="1:25" s="23" customFormat="1" ht="78.75" x14ac:dyDescent="0.2">
      <c r="A1074" s="165" t="s">
        <v>538</v>
      </c>
      <c r="B1074" s="165"/>
      <c r="C1074" s="165"/>
      <c r="D1074" s="165"/>
      <c r="E1074" s="20" t="s">
        <v>263</v>
      </c>
      <c r="F1074" s="49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21"/>
      <c r="W1074" s="21"/>
      <c r="X1074" s="21"/>
      <c r="Y1074" s="12"/>
    </row>
    <row r="1075" spans="1:25" s="23" customFormat="1" ht="15.75" hidden="1" x14ac:dyDescent="0.2">
      <c r="A1075" s="24" t="s">
        <v>227</v>
      </c>
      <c r="B1075" s="25">
        <v>11</v>
      </c>
      <c r="C1075" s="50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21">
        <v>2700000</v>
      </c>
      <c r="W1075" s="21"/>
      <c r="X1075" s="21"/>
      <c r="Y1075" s="12" t="s">
        <v>576</v>
      </c>
    </row>
    <row r="1076" spans="1:25" s="23" customFormat="1" ht="15.75" hidden="1" x14ac:dyDescent="0.2">
      <c r="A1076" s="28" t="s">
        <v>227</v>
      </c>
      <c r="B1076" s="29">
        <v>11</v>
      </c>
      <c r="C1076" s="51" t="s">
        <v>27</v>
      </c>
      <c r="D1076" s="54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21">
        <f>O1075+O1078+O1080</f>
        <v>2700000</v>
      </c>
      <c r="W1076" s="21"/>
      <c r="X1076" s="21"/>
      <c r="Y1076" s="12" t="s">
        <v>577</v>
      </c>
    </row>
    <row r="1077" spans="1:25" s="23" customFormat="1" ht="15.75" hidden="1" x14ac:dyDescent="0.2">
      <c r="A1077" s="28" t="s">
        <v>227</v>
      </c>
      <c r="B1077" s="29">
        <v>11</v>
      </c>
      <c r="C1077" s="51" t="s">
        <v>27</v>
      </c>
      <c r="D1077" s="54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1">
        <f>V1075-V1076</f>
        <v>0</v>
      </c>
      <c r="W1077" s="1"/>
      <c r="X1077" s="1"/>
      <c r="Y1077" s="69" t="s">
        <v>570</v>
      </c>
    </row>
    <row r="1078" spans="1:25" s="23" customFormat="1" ht="15.75" hidden="1" x14ac:dyDescent="0.2">
      <c r="A1078" s="24" t="s">
        <v>227</v>
      </c>
      <c r="B1078" s="25">
        <v>11</v>
      </c>
      <c r="C1078" s="50" t="s">
        <v>27</v>
      </c>
      <c r="D1078" s="40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21"/>
      <c r="W1078" s="21"/>
      <c r="X1078" s="21"/>
      <c r="Y1078" s="12"/>
    </row>
    <row r="1079" spans="1:25" s="23" customFormat="1" ht="15.75" hidden="1" x14ac:dyDescent="0.2">
      <c r="A1079" s="28" t="s">
        <v>227</v>
      </c>
      <c r="B1079" s="29">
        <v>11</v>
      </c>
      <c r="C1079" s="51" t="s">
        <v>27</v>
      </c>
      <c r="D1079" s="54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21"/>
      <c r="W1079" s="21"/>
      <c r="X1079" s="21"/>
      <c r="Y1079" s="12"/>
    </row>
    <row r="1080" spans="1:25" s="23" customFormat="1" ht="15.75" hidden="1" x14ac:dyDescent="0.2">
      <c r="A1080" s="24" t="s">
        <v>227</v>
      </c>
      <c r="B1080" s="25">
        <v>11</v>
      </c>
      <c r="C1080" s="50" t="s">
        <v>27</v>
      </c>
      <c r="D1080" s="40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21"/>
      <c r="W1080" s="21"/>
      <c r="X1080" s="21"/>
      <c r="Y1080" s="12"/>
    </row>
    <row r="1081" spans="1:25" s="23" customFormat="1" ht="15.75" hidden="1" x14ac:dyDescent="0.2">
      <c r="A1081" s="28" t="s">
        <v>227</v>
      </c>
      <c r="B1081" s="29">
        <v>11</v>
      </c>
      <c r="C1081" s="51" t="s">
        <v>27</v>
      </c>
      <c r="D1081" s="54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21"/>
      <c r="W1081" s="21"/>
      <c r="X1081" s="21"/>
      <c r="Y1081" s="12"/>
    </row>
    <row r="1082" spans="1:25" s="23" customFormat="1" ht="30" hidden="1" x14ac:dyDescent="0.2">
      <c r="A1082" s="28" t="s">
        <v>227</v>
      </c>
      <c r="B1082" s="29">
        <v>11</v>
      </c>
      <c r="C1082" s="51" t="s">
        <v>27</v>
      </c>
      <c r="D1082" s="54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21"/>
      <c r="W1082" s="21"/>
      <c r="X1082" s="21"/>
      <c r="Y1082" s="12"/>
    </row>
    <row r="1083" spans="1:25" s="23" customFormat="1" ht="15.75" hidden="1" x14ac:dyDescent="0.2">
      <c r="A1083" s="24" t="s">
        <v>227</v>
      </c>
      <c r="B1083" s="25">
        <v>11</v>
      </c>
      <c r="C1083" s="50" t="s">
        <v>27</v>
      </c>
      <c r="D1083" s="40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21"/>
      <c r="W1083" s="21"/>
      <c r="X1083" s="21"/>
      <c r="Y1083" s="12"/>
    </row>
    <row r="1084" spans="1:25" s="23" customFormat="1" ht="15.75" hidden="1" x14ac:dyDescent="0.2">
      <c r="A1084" s="28" t="s">
        <v>227</v>
      </c>
      <c r="B1084" s="29">
        <v>11</v>
      </c>
      <c r="C1084" s="51" t="s">
        <v>27</v>
      </c>
      <c r="D1084" s="54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21"/>
      <c r="W1084" s="21"/>
      <c r="X1084" s="21"/>
      <c r="Y1084" s="12"/>
    </row>
    <row r="1085" spans="1:25" s="23" customFormat="1" ht="30" hidden="1" x14ac:dyDescent="0.2">
      <c r="A1085" s="28" t="s">
        <v>227</v>
      </c>
      <c r="B1085" s="29">
        <v>11</v>
      </c>
      <c r="C1085" s="51" t="s">
        <v>27</v>
      </c>
      <c r="D1085" s="54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21"/>
      <c r="W1085" s="21"/>
      <c r="X1085" s="21"/>
      <c r="Y1085" s="12"/>
    </row>
    <row r="1086" spans="1:25" s="23" customFormat="1" ht="15.75" hidden="1" x14ac:dyDescent="0.2">
      <c r="A1086" s="28" t="s">
        <v>227</v>
      </c>
      <c r="B1086" s="29">
        <v>11</v>
      </c>
      <c r="C1086" s="51" t="s">
        <v>27</v>
      </c>
      <c r="D1086" s="54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21"/>
      <c r="W1086" s="21"/>
      <c r="X1086" s="21"/>
      <c r="Y1086" s="12"/>
    </row>
    <row r="1087" spans="1:25" s="23" customFormat="1" ht="15.75" hidden="1" x14ac:dyDescent="0.2">
      <c r="A1087" s="28" t="s">
        <v>227</v>
      </c>
      <c r="B1087" s="29">
        <v>11</v>
      </c>
      <c r="C1087" s="51" t="s">
        <v>27</v>
      </c>
      <c r="D1087" s="54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21"/>
      <c r="W1087" s="21"/>
      <c r="X1087" s="21"/>
      <c r="Y1087" s="12"/>
    </row>
    <row r="1088" spans="1:25" s="23" customFormat="1" ht="15.75" hidden="1" x14ac:dyDescent="0.2">
      <c r="A1088" s="24" t="s">
        <v>227</v>
      </c>
      <c r="B1088" s="25">
        <v>11</v>
      </c>
      <c r="C1088" s="50" t="s">
        <v>27</v>
      </c>
      <c r="D1088" s="40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21"/>
      <c r="W1088" s="21"/>
      <c r="X1088" s="21"/>
      <c r="Y1088" s="12"/>
    </row>
    <row r="1089" spans="1:25" s="23" customFormat="1" ht="15.75" hidden="1" x14ac:dyDescent="0.2">
      <c r="A1089" s="28" t="s">
        <v>227</v>
      </c>
      <c r="B1089" s="29">
        <v>11</v>
      </c>
      <c r="C1089" s="51" t="s">
        <v>27</v>
      </c>
      <c r="D1089" s="54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21"/>
      <c r="W1089" s="21"/>
      <c r="X1089" s="21"/>
      <c r="Y1089" s="12"/>
    </row>
    <row r="1090" spans="1:25" s="23" customFormat="1" ht="15.75" hidden="1" x14ac:dyDescent="0.2">
      <c r="A1090" s="28" t="s">
        <v>227</v>
      </c>
      <c r="B1090" s="29">
        <v>11</v>
      </c>
      <c r="C1090" s="51" t="s">
        <v>27</v>
      </c>
      <c r="D1090" s="54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21"/>
      <c r="W1090" s="21"/>
      <c r="X1090" s="21"/>
      <c r="Y1090" s="12"/>
    </row>
    <row r="1091" spans="1:25" s="23" customFormat="1" ht="15.75" hidden="1" x14ac:dyDescent="0.2">
      <c r="A1091" s="28" t="s">
        <v>227</v>
      </c>
      <c r="B1091" s="29">
        <v>11</v>
      </c>
      <c r="C1091" s="51" t="s">
        <v>27</v>
      </c>
      <c r="D1091" s="54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21"/>
      <c r="W1091" s="21"/>
      <c r="X1091" s="21"/>
      <c r="Y1091" s="12"/>
    </row>
    <row r="1092" spans="1:25" s="23" customFormat="1" ht="15.75" hidden="1" x14ac:dyDescent="0.2">
      <c r="A1092" s="24" t="s">
        <v>227</v>
      </c>
      <c r="B1092" s="25">
        <v>11</v>
      </c>
      <c r="C1092" s="50" t="s">
        <v>27</v>
      </c>
      <c r="D1092" s="40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21"/>
      <c r="W1092" s="21"/>
      <c r="X1092" s="21"/>
      <c r="Y1092" s="12"/>
    </row>
    <row r="1093" spans="1:25" s="23" customFormat="1" ht="15.75" hidden="1" x14ac:dyDescent="0.2">
      <c r="A1093" s="28" t="s">
        <v>227</v>
      </c>
      <c r="B1093" s="29">
        <v>11</v>
      </c>
      <c r="C1093" s="51" t="s">
        <v>27</v>
      </c>
      <c r="D1093" s="54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21"/>
      <c r="W1093" s="21"/>
      <c r="X1093" s="21"/>
      <c r="Y1093" s="12"/>
    </row>
    <row r="1094" spans="1:25" s="23" customFormat="1" ht="15.75" hidden="1" x14ac:dyDescent="0.2">
      <c r="A1094" s="28" t="s">
        <v>227</v>
      </c>
      <c r="B1094" s="29">
        <v>11</v>
      </c>
      <c r="C1094" s="51" t="s">
        <v>27</v>
      </c>
      <c r="D1094" s="54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21"/>
      <c r="W1094" s="21"/>
      <c r="X1094" s="21"/>
      <c r="Y1094" s="12"/>
    </row>
    <row r="1095" spans="1:25" s="23" customFormat="1" ht="15.75" hidden="1" x14ac:dyDescent="0.2">
      <c r="A1095" s="28" t="s">
        <v>227</v>
      </c>
      <c r="B1095" s="29">
        <v>11</v>
      </c>
      <c r="C1095" s="51" t="s">
        <v>27</v>
      </c>
      <c r="D1095" s="54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21"/>
      <c r="W1095" s="21"/>
      <c r="X1095" s="21"/>
      <c r="Y1095" s="12"/>
    </row>
    <row r="1096" spans="1:25" s="23" customFormat="1" ht="15.75" hidden="1" x14ac:dyDescent="0.2">
      <c r="A1096" s="28" t="s">
        <v>227</v>
      </c>
      <c r="B1096" s="29">
        <v>11</v>
      </c>
      <c r="C1096" s="51" t="s">
        <v>27</v>
      </c>
      <c r="D1096" s="54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21"/>
      <c r="W1096" s="21"/>
      <c r="X1096" s="21"/>
      <c r="Y1096" s="12"/>
    </row>
    <row r="1097" spans="1:25" s="23" customFormat="1" ht="15.75" hidden="1" x14ac:dyDescent="0.2">
      <c r="A1097" s="28" t="s">
        <v>227</v>
      </c>
      <c r="B1097" s="29">
        <v>11</v>
      </c>
      <c r="C1097" s="51" t="s">
        <v>27</v>
      </c>
      <c r="D1097" s="54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21"/>
      <c r="W1097" s="21"/>
      <c r="X1097" s="21"/>
      <c r="Y1097" s="12"/>
    </row>
    <row r="1098" spans="1:25" s="23" customFormat="1" ht="15.75" hidden="1" x14ac:dyDescent="0.2">
      <c r="A1098" s="28" t="s">
        <v>227</v>
      </c>
      <c r="B1098" s="29">
        <v>11</v>
      </c>
      <c r="C1098" s="51" t="s">
        <v>27</v>
      </c>
      <c r="D1098" s="54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21"/>
      <c r="W1098" s="21"/>
      <c r="X1098" s="21"/>
      <c r="Y1098" s="12"/>
    </row>
    <row r="1099" spans="1:25" s="23" customFormat="1" ht="15.75" hidden="1" x14ac:dyDescent="0.2">
      <c r="A1099" s="28" t="s">
        <v>227</v>
      </c>
      <c r="B1099" s="29">
        <v>11</v>
      </c>
      <c r="C1099" s="51" t="s">
        <v>27</v>
      </c>
      <c r="D1099" s="54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21"/>
      <c r="W1099" s="21"/>
      <c r="X1099" s="21"/>
      <c r="Y1099" s="12"/>
    </row>
    <row r="1100" spans="1:25" s="23" customFormat="1" ht="15.75" hidden="1" x14ac:dyDescent="0.2">
      <c r="A1100" s="28" t="s">
        <v>227</v>
      </c>
      <c r="B1100" s="29">
        <v>11</v>
      </c>
      <c r="C1100" s="51" t="s">
        <v>27</v>
      </c>
      <c r="D1100" s="54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21"/>
      <c r="W1100" s="21"/>
      <c r="X1100" s="21"/>
      <c r="Y1100" s="12"/>
    </row>
    <row r="1101" spans="1:25" s="23" customFormat="1" ht="15.75" hidden="1" x14ac:dyDescent="0.2">
      <c r="A1101" s="28" t="s">
        <v>227</v>
      </c>
      <c r="B1101" s="29">
        <v>11</v>
      </c>
      <c r="C1101" s="51" t="s">
        <v>27</v>
      </c>
      <c r="D1101" s="54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21"/>
      <c r="W1101" s="21"/>
      <c r="X1101" s="21"/>
      <c r="Y1101" s="12"/>
    </row>
    <row r="1102" spans="1:25" s="23" customFormat="1" ht="15.75" hidden="1" x14ac:dyDescent="0.2">
      <c r="A1102" s="24" t="s">
        <v>227</v>
      </c>
      <c r="B1102" s="25">
        <v>11</v>
      </c>
      <c r="C1102" s="50" t="s">
        <v>27</v>
      </c>
      <c r="D1102" s="40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21"/>
      <c r="W1102" s="21"/>
      <c r="X1102" s="21"/>
      <c r="Y1102" s="12"/>
    </row>
    <row r="1103" spans="1:25" s="23" customFormat="1" ht="30" hidden="1" x14ac:dyDescent="0.2">
      <c r="A1103" s="28" t="s">
        <v>227</v>
      </c>
      <c r="B1103" s="29">
        <v>11</v>
      </c>
      <c r="C1103" s="51" t="s">
        <v>27</v>
      </c>
      <c r="D1103" s="54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21"/>
      <c r="W1103" s="21"/>
      <c r="X1103" s="21"/>
      <c r="Y1103" s="12"/>
    </row>
    <row r="1104" spans="1:25" s="23" customFormat="1" ht="15.75" hidden="1" x14ac:dyDescent="0.2">
      <c r="A1104" s="24" t="s">
        <v>227</v>
      </c>
      <c r="B1104" s="25">
        <v>11</v>
      </c>
      <c r="C1104" s="50" t="s">
        <v>27</v>
      </c>
      <c r="D1104" s="40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21"/>
      <c r="W1104" s="21"/>
      <c r="X1104" s="21"/>
      <c r="Y1104" s="12"/>
    </row>
    <row r="1105" spans="1:25" s="23" customFormat="1" ht="30" hidden="1" x14ac:dyDescent="0.2">
      <c r="A1105" s="28" t="s">
        <v>227</v>
      </c>
      <c r="B1105" s="29">
        <v>11</v>
      </c>
      <c r="C1105" s="51" t="s">
        <v>27</v>
      </c>
      <c r="D1105" s="54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21"/>
      <c r="W1105" s="21"/>
      <c r="X1105" s="21"/>
      <c r="Y1105" s="12"/>
    </row>
    <row r="1106" spans="1:25" s="23" customFormat="1" ht="15.75" hidden="1" x14ac:dyDescent="0.2">
      <c r="A1106" s="28" t="s">
        <v>227</v>
      </c>
      <c r="B1106" s="29">
        <v>11</v>
      </c>
      <c r="C1106" s="51" t="s">
        <v>27</v>
      </c>
      <c r="D1106" s="54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21"/>
      <c r="W1106" s="21"/>
      <c r="X1106" s="21"/>
      <c r="Y1106" s="12"/>
    </row>
    <row r="1107" spans="1:25" s="23" customFormat="1" ht="15.75" hidden="1" x14ac:dyDescent="0.2">
      <c r="A1107" s="28" t="s">
        <v>227</v>
      </c>
      <c r="B1107" s="29">
        <v>11</v>
      </c>
      <c r="C1107" s="51" t="s">
        <v>27</v>
      </c>
      <c r="D1107" s="54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21"/>
      <c r="W1107" s="21"/>
      <c r="X1107" s="21"/>
      <c r="Y1107" s="12"/>
    </row>
    <row r="1108" spans="1:25" s="23" customFormat="1" ht="15.75" hidden="1" x14ac:dyDescent="0.2">
      <c r="A1108" s="28" t="s">
        <v>227</v>
      </c>
      <c r="B1108" s="29">
        <v>11</v>
      </c>
      <c r="C1108" s="51" t="s">
        <v>27</v>
      </c>
      <c r="D1108" s="54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21"/>
      <c r="W1108" s="21"/>
      <c r="X1108" s="21"/>
      <c r="Y1108" s="12"/>
    </row>
    <row r="1109" spans="1:25" s="23" customFormat="1" ht="15.75" hidden="1" x14ac:dyDescent="0.2">
      <c r="A1109" s="28" t="s">
        <v>227</v>
      </c>
      <c r="B1109" s="29">
        <v>11</v>
      </c>
      <c r="C1109" s="51" t="s">
        <v>27</v>
      </c>
      <c r="D1109" s="54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21"/>
      <c r="W1109" s="21"/>
      <c r="X1109" s="21"/>
      <c r="Y1109" s="12"/>
    </row>
    <row r="1110" spans="1:25" s="23" customFormat="1" ht="15.75" hidden="1" x14ac:dyDescent="0.2">
      <c r="A1110" s="24" t="s">
        <v>227</v>
      </c>
      <c r="B1110" s="25">
        <v>11</v>
      </c>
      <c r="C1110" s="50" t="s">
        <v>27</v>
      </c>
      <c r="D1110" s="40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21"/>
      <c r="W1110" s="21"/>
      <c r="X1110" s="21"/>
      <c r="Y1110" s="12"/>
    </row>
    <row r="1111" spans="1:25" s="23" customFormat="1" ht="15.75" hidden="1" x14ac:dyDescent="0.2">
      <c r="A1111" s="28" t="s">
        <v>227</v>
      </c>
      <c r="B1111" s="29">
        <v>11</v>
      </c>
      <c r="C1111" s="51" t="s">
        <v>27</v>
      </c>
      <c r="D1111" s="54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21"/>
      <c r="W1111" s="21"/>
      <c r="X1111" s="21"/>
      <c r="Y1111" s="12"/>
    </row>
    <row r="1112" spans="1:25" s="23" customFormat="1" ht="15.75" hidden="1" x14ac:dyDescent="0.2">
      <c r="A1112" s="28" t="s">
        <v>227</v>
      </c>
      <c r="B1112" s="29">
        <v>11</v>
      </c>
      <c r="C1112" s="51" t="s">
        <v>27</v>
      </c>
      <c r="D1112" s="54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21"/>
      <c r="W1112" s="21"/>
      <c r="X1112" s="21"/>
      <c r="Y1112" s="12"/>
    </row>
    <row r="1113" spans="1:25" s="23" customFormat="1" ht="15.75" hidden="1" x14ac:dyDescent="0.2">
      <c r="A1113" s="24" t="s">
        <v>227</v>
      </c>
      <c r="B1113" s="25">
        <v>11</v>
      </c>
      <c r="C1113" s="50" t="s">
        <v>27</v>
      </c>
      <c r="D1113" s="40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21"/>
      <c r="W1113" s="21"/>
      <c r="X1113" s="21"/>
      <c r="Y1113" s="12"/>
    </row>
    <row r="1114" spans="1:25" s="23" customFormat="1" ht="15.75" hidden="1" x14ac:dyDescent="0.2">
      <c r="A1114" s="28" t="s">
        <v>227</v>
      </c>
      <c r="B1114" s="29">
        <v>11</v>
      </c>
      <c r="C1114" s="51" t="s">
        <v>27</v>
      </c>
      <c r="D1114" s="54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21"/>
      <c r="W1114" s="21"/>
      <c r="X1114" s="21"/>
      <c r="Y1114" s="12"/>
    </row>
    <row r="1115" spans="1:25" s="23" customFormat="1" ht="15.75" hidden="1" x14ac:dyDescent="0.2">
      <c r="A1115" s="24" t="s">
        <v>227</v>
      </c>
      <c r="B1115" s="25">
        <v>11</v>
      </c>
      <c r="C1115" s="50" t="s">
        <v>27</v>
      </c>
      <c r="D1115" s="40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21"/>
      <c r="W1115" s="21"/>
      <c r="X1115" s="21"/>
      <c r="Y1115" s="12"/>
    </row>
    <row r="1116" spans="1:25" s="23" customFormat="1" ht="30" hidden="1" x14ac:dyDescent="0.2">
      <c r="A1116" s="28" t="s">
        <v>227</v>
      </c>
      <c r="B1116" s="29">
        <v>11</v>
      </c>
      <c r="C1116" s="51" t="s">
        <v>27</v>
      </c>
      <c r="D1116" s="54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21"/>
      <c r="W1116" s="21"/>
      <c r="X1116" s="21"/>
      <c r="Y1116" s="12"/>
    </row>
    <row r="1117" spans="1:25" s="23" customFormat="1" ht="78.75" x14ac:dyDescent="0.2">
      <c r="A1117" s="166" t="s">
        <v>539</v>
      </c>
      <c r="B1117" s="166"/>
      <c r="C1117" s="166"/>
      <c r="D1117" s="166"/>
      <c r="E1117" s="20" t="s">
        <v>242</v>
      </c>
      <c r="F1117" s="49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21"/>
      <c r="W1117" s="21"/>
      <c r="X1117" s="21"/>
      <c r="Y1117" s="12"/>
    </row>
    <row r="1118" spans="1:25" s="23" customFormat="1" ht="15.75" hidden="1" x14ac:dyDescent="0.2">
      <c r="A1118" s="24" t="s">
        <v>267</v>
      </c>
      <c r="B1118" s="25">
        <v>11</v>
      </c>
      <c r="C1118" s="50" t="s">
        <v>27</v>
      </c>
      <c r="D1118" s="40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94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21"/>
      <c r="W1118" s="21"/>
      <c r="X1118" s="21"/>
      <c r="Y1118" s="12"/>
    </row>
    <row r="1119" spans="1:25" s="23" customFormat="1" ht="15.75" hidden="1" x14ac:dyDescent="0.2">
      <c r="A1119" s="28" t="s">
        <v>267</v>
      </c>
      <c r="B1119" s="29">
        <v>11</v>
      </c>
      <c r="C1119" s="51" t="s">
        <v>27</v>
      </c>
      <c r="D1119" s="54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92">
        <v>20000</v>
      </c>
      <c r="O1119" s="1">
        <v>20000</v>
      </c>
      <c r="P1119" s="93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21"/>
      <c r="W1119" s="21"/>
      <c r="X1119" s="21"/>
      <c r="Y1119" s="12"/>
    </row>
    <row r="1120" spans="1:25" s="23" customFormat="1" ht="15.75" hidden="1" customHeight="1" x14ac:dyDescent="0.2">
      <c r="A1120" s="28" t="s">
        <v>267</v>
      </c>
      <c r="B1120" s="29">
        <v>11</v>
      </c>
      <c r="C1120" s="51" t="s">
        <v>27</v>
      </c>
      <c r="D1120" s="54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92">
        <v>25000</v>
      </c>
      <c r="O1120" s="1">
        <v>25000</v>
      </c>
      <c r="P1120" s="93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21"/>
      <c r="W1120" s="21"/>
      <c r="X1120" s="21"/>
      <c r="Y1120" s="12"/>
    </row>
    <row r="1121" spans="1:25" s="23" customFormat="1" ht="15.75" hidden="1" x14ac:dyDescent="0.2">
      <c r="A1121" s="28" t="s">
        <v>267</v>
      </c>
      <c r="B1121" s="29">
        <v>11</v>
      </c>
      <c r="C1121" s="51" t="s">
        <v>27</v>
      </c>
      <c r="D1121" s="54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92">
        <v>25000</v>
      </c>
      <c r="O1121" s="1">
        <v>25000</v>
      </c>
      <c r="P1121" s="93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21"/>
      <c r="W1121" s="21"/>
      <c r="X1121" s="21"/>
      <c r="Y1121" s="12"/>
    </row>
    <row r="1122" spans="1:25" s="23" customFormat="1" ht="15.75" hidden="1" x14ac:dyDescent="0.2">
      <c r="A1122" s="24" t="s">
        <v>267</v>
      </c>
      <c r="B1122" s="25">
        <v>11</v>
      </c>
      <c r="C1122" s="50" t="s">
        <v>27</v>
      </c>
      <c r="D1122" s="40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95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21"/>
      <c r="W1122" s="21"/>
      <c r="X1122" s="21"/>
      <c r="Y1122" s="12"/>
    </row>
    <row r="1123" spans="1:25" s="23" customFormat="1" ht="15.75" hidden="1" x14ac:dyDescent="0.2">
      <c r="A1123" s="28" t="s">
        <v>267</v>
      </c>
      <c r="B1123" s="29">
        <v>11</v>
      </c>
      <c r="C1123" s="51" t="s">
        <v>27</v>
      </c>
      <c r="D1123" s="54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21"/>
      <c r="W1123" s="21"/>
      <c r="X1123" s="21"/>
      <c r="Y1123" s="12"/>
    </row>
    <row r="1124" spans="1:25" s="23" customFormat="1" ht="15.75" hidden="1" x14ac:dyDescent="0.2">
      <c r="A1124" s="24" t="s">
        <v>267</v>
      </c>
      <c r="B1124" s="25">
        <v>11</v>
      </c>
      <c r="C1124" s="50" t="s">
        <v>27</v>
      </c>
      <c r="D1124" s="40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21"/>
      <c r="W1124" s="21"/>
      <c r="X1124" s="21"/>
      <c r="Y1124" s="12"/>
    </row>
    <row r="1125" spans="1:25" s="23" customFormat="1" ht="15.75" hidden="1" x14ac:dyDescent="0.2">
      <c r="A1125" s="28" t="s">
        <v>267</v>
      </c>
      <c r="B1125" s="29">
        <v>11</v>
      </c>
      <c r="C1125" s="51" t="s">
        <v>27</v>
      </c>
      <c r="D1125" s="54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21"/>
      <c r="W1125" s="21"/>
      <c r="X1125" s="21"/>
      <c r="Y1125" s="12"/>
    </row>
    <row r="1126" spans="1:25" s="23" customFormat="1" ht="15.75" hidden="1" x14ac:dyDescent="0.2">
      <c r="A1126" s="28" t="s">
        <v>267</v>
      </c>
      <c r="B1126" s="29">
        <v>11</v>
      </c>
      <c r="C1126" s="51" t="s">
        <v>27</v>
      </c>
      <c r="D1126" s="54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21"/>
      <c r="W1126" s="21"/>
      <c r="X1126" s="21"/>
      <c r="Y1126" s="12"/>
    </row>
    <row r="1127" spans="1:25" s="23" customFormat="1" ht="15.75" hidden="1" x14ac:dyDescent="0.2">
      <c r="A1127" s="24" t="s">
        <v>267</v>
      </c>
      <c r="B1127" s="25">
        <v>11</v>
      </c>
      <c r="C1127" s="50" t="s">
        <v>27</v>
      </c>
      <c r="D1127" s="40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21"/>
      <c r="W1127" s="21"/>
      <c r="X1127" s="21"/>
      <c r="Y1127" s="12"/>
    </row>
    <row r="1128" spans="1:25" s="23" customFormat="1" ht="15.75" hidden="1" x14ac:dyDescent="0.2">
      <c r="A1128" s="28" t="s">
        <v>267</v>
      </c>
      <c r="B1128" s="29">
        <v>11</v>
      </c>
      <c r="C1128" s="51" t="s">
        <v>27</v>
      </c>
      <c r="D1128" s="54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21"/>
      <c r="W1128" s="21"/>
      <c r="X1128" s="21"/>
      <c r="Y1128" s="12"/>
    </row>
    <row r="1129" spans="1:25" s="23" customFormat="1" ht="78.75" x14ac:dyDescent="0.2">
      <c r="A1129" s="166" t="s">
        <v>540</v>
      </c>
      <c r="B1129" s="166"/>
      <c r="C1129" s="166"/>
      <c r="D1129" s="166"/>
      <c r="E1129" s="20" t="s">
        <v>35</v>
      </c>
      <c r="F1129" s="49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21"/>
      <c r="W1129" s="21"/>
      <c r="X1129" s="21"/>
      <c r="Y1129" s="12"/>
    </row>
    <row r="1130" spans="1:25" s="23" customFormat="1" ht="15.75" hidden="1" x14ac:dyDescent="0.2">
      <c r="A1130" s="24" t="s">
        <v>268</v>
      </c>
      <c r="B1130" s="25">
        <v>11</v>
      </c>
      <c r="C1130" s="50" t="s">
        <v>27</v>
      </c>
      <c r="D1130" s="40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21"/>
      <c r="W1130" s="21"/>
      <c r="X1130" s="21"/>
      <c r="Y1130" s="12"/>
    </row>
    <row r="1131" spans="1:25" s="23" customFormat="1" ht="15.75" hidden="1" x14ac:dyDescent="0.2">
      <c r="A1131" s="28" t="s">
        <v>268</v>
      </c>
      <c r="B1131" s="29">
        <v>11</v>
      </c>
      <c r="C1131" s="51" t="s">
        <v>27</v>
      </c>
      <c r="D1131" s="54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21"/>
      <c r="W1131" s="21"/>
      <c r="X1131" s="21"/>
      <c r="Y1131" s="12"/>
    </row>
    <row r="1132" spans="1:25" s="23" customFormat="1" ht="15.75" hidden="1" x14ac:dyDescent="0.2">
      <c r="A1132" s="28" t="s">
        <v>268</v>
      </c>
      <c r="B1132" s="29">
        <v>11</v>
      </c>
      <c r="C1132" s="51" t="s">
        <v>27</v>
      </c>
      <c r="D1132" s="54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21"/>
      <c r="W1132" s="21"/>
      <c r="X1132" s="21"/>
      <c r="Y1132" s="12"/>
    </row>
    <row r="1133" spans="1:25" s="23" customFormat="1" ht="15.75" hidden="1" x14ac:dyDescent="0.2">
      <c r="A1133" s="28" t="s">
        <v>268</v>
      </c>
      <c r="B1133" s="29">
        <v>11</v>
      </c>
      <c r="C1133" s="51" t="s">
        <v>27</v>
      </c>
      <c r="D1133" s="54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21"/>
      <c r="W1133" s="21"/>
      <c r="X1133" s="21"/>
      <c r="Y1133" s="12"/>
    </row>
    <row r="1134" spans="1:25" s="23" customFormat="1" ht="15.75" hidden="1" x14ac:dyDescent="0.2">
      <c r="A1134" s="24" t="s">
        <v>268</v>
      </c>
      <c r="B1134" s="25">
        <v>11</v>
      </c>
      <c r="C1134" s="50" t="s">
        <v>27</v>
      </c>
      <c r="D1134" s="40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21"/>
      <c r="W1134" s="21"/>
      <c r="X1134" s="21"/>
      <c r="Y1134" s="12"/>
    </row>
    <row r="1135" spans="1:25" s="23" customFormat="1" ht="15.75" hidden="1" x14ac:dyDescent="0.2">
      <c r="A1135" s="28" t="s">
        <v>268</v>
      </c>
      <c r="B1135" s="29">
        <v>11</v>
      </c>
      <c r="C1135" s="51" t="s">
        <v>27</v>
      </c>
      <c r="D1135" s="54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21"/>
      <c r="W1135" s="21"/>
      <c r="X1135" s="21"/>
      <c r="Y1135" s="12"/>
    </row>
    <row r="1136" spans="1:25" s="23" customFormat="1" ht="15.75" hidden="1" x14ac:dyDescent="0.2">
      <c r="A1136" s="24" t="s">
        <v>268</v>
      </c>
      <c r="B1136" s="25">
        <v>11</v>
      </c>
      <c r="C1136" s="50" t="s">
        <v>27</v>
      </c>
      <c r="D1136" s="40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21"/>
      <c r="W1136" s="21"/>
      <c r="X1136" s="21"/>
      <c r="Y1136" s="12"/>
    </row>
    <row r="1137" spans="1:25" s="23" customFormat="1" ht="15.75" hidden="1" x14ac:dyDescent="0.2">
      <c r="A1137" s="28" t="s">
        <v>268</v>
      </c>
      <c r="B1137" s="29">
        <v>11</v>
      </c>
      <c r="C1137" s="51" t="s">
        <v>27</v>
      </c>
      <c r="D1137" s="54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21"/>
      <c r="W1137" s="21"/>
      <c r="X1137" s="21"/>
      <c r="Y1137" s="12"/>
    </row>
    <row r="1138" spans="1:25" s="23" customFormat="1" ht="50.1" customHeight="1" x14ac:dyDescent="0.2">
      <c r="A1138" s="171" t="s">
        <v>541</v>
      </c>
      <c r="B1138" s="172"/>
      <c r="C1138" s="172"/>
      <c r="D1138" s="172"/>
      <c r="E1138" s="170" t="s">
        <v>185</v>
      </c>
      <c r="F1138" s="170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21"/>
      <c r="W1138" s="21"/>
      <c r="X1138" s="21"/>
      <c r="Y1138" s="12"/>
    </row>
    <row r="1139" spans="1:25" s="23" customFormat="1" ht="78.75" x14ac:dyDescent="0.2">
      <c r="A1139" s="165" t="s">
        <v>226</v>
      </c>
      <c r="B1139" s="165"/>
      <c r="C1139" s="165"/>
      <c r="D1139" s="165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21"/>
      <c r="W1139" s="21"/>
      <c r="X1139" s="21"/>
      <c r="Y1139" s="12"/>
    </row>
    <row r="1140" spans="1:25" s="23" customFormat="1" ht="15.75" hidden="1" x14ac:dyDescent="0.2">
      <c r="A1140" s="24" t="s">
        <v>226</v>
      </c>
      <c r="B1140" s="25">
        <v>11</v>
      </c>
      <c r="C1140" s="50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21"/>
      <c r="W1140" s="21"/>
      <c r="X1140" s="21"/>
      <c r="Y1140" s="12"/>
    </row>
    <row r="1141" spans="1:25" s="23" customFormat="1" ht="15.75" hidden="1" x14ac:dyDescent="0.2">
      <c r="A1141" s="28" t="s">
        <v>226</v>
      </c>
      <c r="B1141" s="29">
        <v>11</v>
      </c>
      <c r="C1141" s="51" t="s">
        <v>23</v>
      </c>
      <c r="D1141" s="54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21"/>
      <c r="W1141" s="21"/>
      <c r="X1141" s="21"/>
      <c r="Y1141" s="12"/>
    </row>
    <row r="1142" spans="1:25" s="23" customFormat="1" ht="15.75" hidden="1" x14ac:dyDescent="0.2">
      <c r="A1142" s="24" t="s">
        <v>226</v>
      </c>
      <c r="B1142" s="25">
        <v>11</v>
      </c>
      <c r="C1142" s="50" t="s">
        <v>23</v>
      </c>
      <c r="D1142" s="40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21"/>
      <c r="W1142" s="21"/>
      <c r="X1142" s="21"/>
      <c r="Y1142" s="12"/>
    </row>
    <row r="1143" spans="1:25" s="23" customFormat="1" ht="15.75" hidden="1" x14ac:dyDescent="0.2">
      <c r="A1143" s="28" t="s">
        <v>226</v>
      </c>
      <c r="B1143" s="29">
        <v>11</v>
      </c>
      <c r="C1143" s="51" t="s">
        <v>23</v>
      </c>
      <c r="D1143" s="54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21"/>
      <c r="W1143" s="21"/>
      <c r="X1143" s="21"/>
      <c r="Y1143" s="12"/>
    </row>
    <row r="1144" spans="1:25" s="23" customFormat="1" ht="15.75" hidden="1" x14ac:dyDescent="0.2">
      <c r="A1144" s="24" t="s">
        <v>226</v>
      </c>
      <c r="B1144" s="25">
        <v>11</v>
      </c>
      <c r="C1144" s="50" t="s">
        <v>23</v>
      </c>
      <c r="D1144" s="40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21"/>
      <c r="W1144" s="21"/>
      <c r="X1144" s="21"/>
      <c r="Y1144" s="12"/>
    </row>
    <row r="1145" spans="1:25" s="23" customFormat="1" ht="15.75" hidden="1" x14ac:dyDescent="0.2">
      <c r="A1145" s="28" t="s">
        <v>226</v>
      </c>
      <c r="B1145" s="29">
        <v>11</v>
      </c>
      <c r="C1145" s="51" t="s">
        <v>23</v>
      </c>
      <c r="D1145" s="54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21"/>
      <c r="W1145" s="21"/>
      <c r="X1145" s="21"/>
      <c r="Y1145" s="12"/>
    </row>
    <row r="1146" spans="1:25" s="23" customFormat="1" ht="30" hidden="1" x14ac:dyDescent="0.2">
      <c r="A1146" s="28" t="s">
        <v>226</v>
      </c>
      <c r="B1146" s="29">
        <v>11</v>
      </c>
      <c r="C1146" s="51" t="s">
        <v>23</v>
      </c>
      <c r="D1146" s="54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21"/>
      <c r="W1146" s="21"/>
      <c r="X1146" s="21"/>
      <c r="Y1146" s="12"/>
    </row>
    <row r="1147" spans="1:25" s="23" customFormat="1" ht="15.75" hidden="1" x14ac:dyDescent="0.2">
      <c r="A1147" s="24" t="s">
        <v>226</v>
      </c>
      <c r="B1147" s="25">
        <v>11</v>
      </c>
      <c r="C1147" s="50" t="s">
        <v>23</v>
      </c>
      <c r="D1147" s="40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21"/>
      <c r="W1147" s="21"/>
      <c r="X1147" s="21"/>
      <c r="Y1147" s="12"/>
    </row>
    <row r="1148" spans="1:25" s="23" customFormat="1" ht="15.75" hidden="1" x14ac:dyDescent="0.2">
      <c r="A1148" s="28" t="s">
        <v>226</v>
      </c>
      <c r="B1148" s="29">
        <v>11</v>
      </c>
      <c r="C1148" s="51" t="s">
        <v>23</v>
      </c>
      <c r="D1148" s="54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21"/>
      <c r="W1148" s="21"/>
      <c r="X1148" s="21"/>
      <c r="Y1148" s="12"/>
    </row>
    <row r="1149" spans="1:25" s="23" customFormat="1" ht="30" hidden="1" x14ac:dyDescent="0.2">
      <c r="A1149" s="28" t="s">
        <v>226</v>
      </c>
      <c r="B1149" s="29">
        <v>11</v>
      </c>
      <c r="C1149" s="51" t="s">
        <v>23</v>
      </c>
      <c r="D1149" s="54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21"/>
      <c r="W1149" s="21"/>
      <c r="X1149" s="21"/>
      <c r="Y1149" s="12"/>
    </row>
    <row r="1150" spans="1:25" s="23" customFormat="1" ht="15.75" hidden="1" x14ac:dyDescent="0.2">
      <c r="A1150" s="28" t="s">
        <v>226</v>
      </c>
      <c r="B1150" s="29">
        <v>11</v>
      </c>
      <c r="C1150" s="51" t="s">
        <v>23</v>
      </c>
      <c r="D1150" s="54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21"/>
      <c r="W1150" s="21"/>
      <c r="X1150" s="21"/>
      <c r="Y1150" s="12"/>
    </row>
    <row r="1151" spans="1:25" s="23" customFormat="1" ht="15.75" hidden="1" x14ac:dyDescent="0.2">
      <c r="A1151" s="24" t="s">
        <v>226</v>
      </c>
      <c r="B1151" s="25">
        <v>11</v>
      </c>
      <c r="C1151" s="50" t="s">
        <v>23</v>
      </c>
      <c r="D1151" s="40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21"/>
      <c r="W1151" s="21"/>
      <c r="X1151" s="21"/>
      <c r="Y1151" s="12"/>
    </row>
    <row r="1152" spans="1:25" s="23" customFormat="1" ht="15.75" hidden="1" x14ac:dyDescent="0.2">
      <c r="A1152" s="28" t="s">
        <v>226</v>
      </c>
      <c r="B1152" s="29">
        <v>11</v>
      </c>
      <c r="C1152" s="51" t="s">
        <v>23</v>
      </c>
      <c r="D1152" s="54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21"/>
      <c r="W1152" s="21"/>
      <c r="X1152" s="21"/>
      <c r="Y1152" s="12"/>
    </row>
    <row r="1153" spans="1:25" s="23" customFormat="1" ht="15.75" hidden="1" x14ac:dyDescent="0.2">
      <c r="A1153" s="28" t="s">
        <v>226</v>
      </c>
      <c r="B1153" s="29">
        <v>11</v>
      </c>
      <c r="C1153" s="51" t="s">
        <v>23</v>
      </c>
      <c r="D1153" s="54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21"/>
      <c r="W1153" s="21"/>
      <c r="X1153" s="21"/>
      <c r="Y1153" s="12"/>
    </row>
    <row r="1154" spans="1:25" s="23" customFormat="1" ht="30" hidden="1" x14ac:dyDescent="0.2">
      <c r="A1154" s="28" t="s">
        <v>226</v>
      </c>
      <c r="B1154" s="29">
        <v>11</v>
      </c>
      <c r="C1154" s="51" t="s">
        <v>23</v>
      </c>
      <c r="D1154" s="54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21"/>
      <c r="W1154" s="21"/>
      <c r="X1154" s="21"/>
      <c r="Y1154" s="12"/>
    </row>
    <row r="1155" spans="1:25" s="23" customFormat="1" ht="15.75" hidden="1" x14ac:dyDescent="0.2">
      <c r="A1155" s="28" t="s">
        <v>226</v>
      </c>
      <c r="B1155" s="29">
        <v>11</v>
      </c>
      <c r="C1155" s="51" t="s">
        <v>23</v>
      </c>
      <c r="D1155" s="54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21"/>
      <c r="W1155" s="21"/>
      <c r="X1155" s="21"/>
      <c r="Y1155" s="12"/>
    </row>
    <row r="1156" spans="1:25" s="23" customFormat="1" ht="15.75" hidden="1" x14ac:dyDescent="0.2">
      <c r="A1156" s="28" t="s">
        <v>226</v>
      </c>
      <c r="B1156" s="29">
        <v>11</v>
      </c>
      <c r="C1156" s="51" t="s">
        <v>23</v>
      </c>
      <c r="D1156" s="54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21"/>
      <c r="W1156" s="21"/>
      <c r="X1156" s="21"/>
      <c r="Y1156" s="12"/>
    </row>
    <row r="1157" spans="1:25" s="23" customFormat="1" ht="15.75" hidden="1" x14ac:dyDescent="0.2">
      <c r="A1157" s="24" t="s">
        <v>226</v>
      </c>
      <c r="B1157" s="25">
        <v>11</v>
      </c>
      <c r="C1157" s="50" t="s">
        <v>23</v>
      </c>
      <c r="D1157" s="40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21"/>
      <c r="W1157" s="21"/>
      <c r="X1157" s="21"/>
      <c r="Y1157" s="12"/>
    </row>
    <row r="1158" spans="1:25" s="23" customFormat="1" ht="15.75" hidden="1" x14ac:dyDescent="0.2">
      <c r="A1158" s="28" t="s">
        <v>226</v>
      </c>
      <c r="B1158" s="29">
        <v>11</v>
      </c>
      <c r="C1158" s="51" t="s">
        <v>23</v>
      </c>
      <c r="D1158" s="54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21"/>
      <c r="W1158" s="21"/>
      <c r="X1158" s="21"/>
      <c r="Y1158" s="12"/>
    </row>
    <row r="1159" spans="1:25" s="23" customFormat="1" ht="15.75" hidden="1" x14ac:dyDescent="0.2">
      <c r="A1159" s="28" t="s">
        <v>226</v>
      </c>
      <c r="B1159" s="29">
        <v>11</v>
      </c>
      <c r="C1159" s="51" t="s">
        <v>23</v>
      </c>
      <c r="D1159" s="54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21"/>
      <c r="W1159" s="21"/>
      <c r="X1159" s="21"/>
      <c r="Y1159" s="12"/>
    </row>
    <row r="1160" spans="1:25" s="23" customFormat="1" ht="15.75" hidden="1" x14ac:dyDescent="0.2">
      <c r="A1160" s="28" t="s">
        <v>226</v>
      </c>
      <c r="B1160" s="29">
        <v>11</v>
      </c>
      <c r="C1160" s="51" t="s">
        <v>23</v>
      </c>
      <c r="D1160" s="54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21"/>
      <c r="W1160" s="21"/>
      <c r="X1160" s="21"/>
      <c r="Y1160" s="12"/>
    </row>
    <row r="1161" spans="1:25" s="23" customFormat="1" ht="15.75" hidden="1" x14ac:dyDescent="0.2">
      <c r="A1161" s="28" t="s">
        <v>226</v>
      </c>
      <c r="B1161" s="29">
        <v>11</v>
      </c>
      <c r="C1161" s="51" t="s">
        <v>23</v>
      </c>
      <c r="D1161" s="54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21"/>
      <c r="W1161" s="21"/>
      <c r="X1161" s="21"/>
      <c r="Y1161" s="12"/>
    </row>
    <row r="1162" spans="1:25" s="23" customFormat="1" ht="15.75" hidden="1" x14ac:dyDescent="0.2">
      <c r="A1162" s="28" t="s">
        <v>226</v>
      </c>
      <c r="B1162" s="29">
        <v>11</v>
      </c>
      <c r="C1162" s="51" t="s">
        <v>23</v>
      </c>
      <c r="D1162" s="54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21"/>
      <c r="W1162" s="21"/>
      <c r="X1162" s="21"/>
      <c r="Y1162" s="12"/>
    </row>
    <row r="1163" spans="1:25" s="23" customFormat="1" ht="15.75" hidden="1" x14ac:dyDescent="0.2">
      <c r="A1163" s="28" t="s">
        <v>226</v>
      </c>
      <c r="B1163" s="29">
        <v>11</v>
      </c>
      <c r="C1163" s="51" t="s">
        <v>23</v>
      </c>
      <c r="D1163" s="54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21"/>
      <c r="W1163" s="21"/>
      <c r="X1163" s="21"/>
      <c r="Y1163" s="12"/>
    </row>
    <row r="1164" spans="1:25" s="23" customFormat="1" ht="15.75" hidden="1" x14ac:dyDescent="0.2">
      <c r="A1164" s="28" t="s">
        <v>226</v>
      </c>
      <c r="B1164" s="29">
        <v>11</v>
      </c>
      <c r="C1164" s="51" t="s">
        <v>23</v>
      </c>
      <c r="D1164" s="54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21"/>
      <c r="W1164" s="21"/>
      <c r="X1164" s="21"/>
      <c r="Y1164" s="12"/>
    </row>
    <row r="1165" spans="1:25" s="23" customFormat="1" ht="15.75" hidden="1" x14ac:dyDescent="0.2">
      <c r="A1165" s="28" t="s">
        <v>226</v>
      </c>
      <c r="B1165" s="29">
        <v>11</v>
      </c>
      <c r="C1165" s="51" t="s">
        <v>23</v>
      </c>
      <c r="D1165" s="54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21"/>
      <c r="W1165" s="21"/>
      <c r="X1165" s="21"/>
      <c r="Y1165" s="12"/>
    </row>
    <row r="1166" spans="1:25" s="23" customFormat="1" ht="15.75" hidden="1" x14ac:dyDescent="0.2">
      <c r="A1166" s="24" t="s">
        <v>226</v>
      </c>
      <c r="B1166" s="25">
        <v>11</v>
      </c>
      <c r="C1166" s="50" t="s">
        <v>23</v>
      </c>
      <c r="D1166" s="40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21"/>
      <c r="W1166" s="21"/>
      <c r="X1166" s="21"/>
      <c r="Y1166" s="12"/>
    </row>
    <row r="1167" spans="1:25" s="23" customFormat="1" ht="15.75" hidden="1" x14ac:dyDescent="0.2">
      <c r="A1167" s="28" t="s">
        <v>226</v>
      </c>
      <c r="B1167" s="29">
        <v>11</v>
      </c>
      <c r="C1167" s="51" t="s">
        <v>23</v>
      </c>
      <c r="D1167" s="54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21"/>
      <c r="W1167" s="21"/>
      <c r="X1167" s="21"/>
      <c r="Y1167" s="12"/>
    </row>
    <row r="1168" spans="1:25" s="23" customFormat="1" ht="15.75" hidden="1" x14ac:dyDescent="0.2">
      <c r="A1168" s="28" t="s">
        <v>226</v>
      </c>
      <c r="B1168" s="29">
        <v>11</v>
      </c>
      <c r="C1168" s="51" t="s">
        <v>23</v>
      </c>
      <c r="D1168" s="54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21"/>
      <c r="W1168" s="21"/>
      <c r="X1168" s="21"/>
      <c r="Y1168" s="12"/>
    </row>
    <row r="1169" spans="1:25" s="23" customFormat="1" ht="15.75" hidden="1" x14ac:dyDescent="0.2">
      <c r="A1169" s="28" t="s">
        <v>226</v>
      </c>
      <c r="B1169" s="29">
        <v>11</v>
      </c>
      <c r="C1169" s="51" t="s">
        <v>23</v>
      </c>
      <c r="D1169" s="54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21"/>
      <c r="W1169" s="21"/>
      <c r="X1169" s="21"/>
      <c r="Y1169" s="12"/>
    </row>
    <row r="1170" spans="1:25" s="23" customFormat="1" ht="15.75" hidden="1" x14ac:dyDescent="0.2">
      <c r="A1170" s="24" t="s">
        <v>226</v>
      </c>
      <c r="B1170" s="25">
        <v>11</v>
      </c>
      <c r="C1170" s="50" t="s">
        <v>23</v>
      </c>
      <c r="D1170" s="40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21"/>
      <c r="W1170" s="21"/>
      <c r="X1170" s="21"/>
      <c r="Y1170" s="12"/>
    </row>
    <row r="1171" spans="1:25" s="23" customFormat="1" ht="15.75" hidden="1" x14ac:dyDescent="0.2">
      <c r="A1171" s="28" t="s">
        <v>226</v>
      </c>
      <c r="B1171" s="29">
        <v>11</v>
      </c>
      <c r="C1171" s="51" t="s">
        <v>23</v>
      </c>
      <c r="D1171" s="54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21"/>
      <c r="W1171" s="21"/>
      <c r="X1171" s="21"/>
      <c r="Y1171" s="12"/>
    </row>
    <row r="1172" spans="1:25" hidden="1" x14ac:dyDescent="0.2">
      <c r="A1172" s="28" t="s">
        <v>226</v>
      </c>
      <c r="B1172" s="29">
        <v>11</v>
      </c>
      <c r="C1172" s="51" t="s">
        <v>23</v>
      </c>
      <c r="D1172" s="54">
        <v>3433</v>
      </c>
      <c r="E1172" s="32" t="s">
        <v>126</v>
      </c>
      <c r="G1172" s="1">
        <v>10000</v>
      </c>
      <c r="H1172" s="1">
        <v>10000</v>
      </c>
      <c r="I1172" s="1">
        <v>10000</v>
      </c>
      <c r="J1172" s="1">
        <v>10000</v>
      </c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 x14ac:dyDescent="0.2">
      <c r="A1173" s="24" t="s">
        <v>226</v>
      </c>
      <c r="B1173" s="25">
        <v>11</v>
      </c>
      <c r="C1173" s="50" t="s">
        <v>23</v>
      </c>
      <c r="D1173" s="40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21"/>
      <c r="W1173" s="21"/>
      <c r="X1173" s="21"/>
      <c r="Y1173" s="12"/>
    </row>
    <row r="1174" spans="1:25" hidden="1" x14ac:dyDescent="0.2">
      <c r="A1174" s="28" t="s">
        <v>226</v>
      </c>
      <c r="B1174" s="29">
        <v>11</v>
      </c>
      <c r="C1174" s="51" t="s">
        <v>23</v>
      </c>
      <c r="D1174" s="54">
        <v>3721</v>
      </c>
      <c r="E1174" s="32" t="s">
        <v>149</v>
      </c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 x14ac:dyDescent="0.2">
      <c r="A1175" s="24" t="s">
        <v>226</v>
      </c>
      <c r="B1175" s="25">
        <v>11</v>
      </c>
      <c r="C1175" s="50" t="s">
        <v>23</v>
      </c>
      <c r="D1175" s="40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21"/>
      <c r="W1175" s="21"/>
      <c r="X1175" s="21"/>
      <c r="Y1175" s="12"/>
    </row>
    <row r="1176" spans="1:25" hidden="1" x14ac:dyDescent="0.2">
      <c r="A1176" s="28" t="s">
        <v>226</v>
      </c>
      <c r="B1176" s="29">
        <v>11</v>
      </c>
      <c r="C1176" s="51" t="s">
        <v>23</v>
      </c>
      <c r="D1176" s="54">
        <v>4123</v>
      </c>
      <c r="E1176" s="32" t="s">
        <v>212</v>
      </c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 x14ac:dyDescent="0.2">
      <c r="A1177" s="24" t="s">
        <v>226</v>
      </c>
      <c r="B1177" s="25">
        <v>11</v>
      </c>
      <c r="C1177" s="50" t="s">
        <v>23</v>
      </c>
      <c r="D1177" s="40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21"/>
      <c r="W1177" s="21"/>
      <c r="X1177" s="21"/>
      <c r="Y1177" s="12"/>
    </row>
    <row r="1178" spans="1:25" hidden="1" x14ac:dyDescent="0.2">
      <c r="A1178" s="28" t="s">
        <v>226</v>
      </c>
      <c r="B1178" s="29">
        <v>11</v>
      </c>
      <c r="C1178" s="51" t="s">
        <v>23</v>
      </c>
      <c r="D1178" s="54">
        <v>4221</v>
      </c>
      <c r="E1178" s="32" t="s">
        <v>129</v>
      </c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 x14ac:dyDescent="0.2">
      <c r="A1179" s="28" t="s">
        <v>226</v>
      </c>
      <c r="B1179" s="29">
        <v>11</v>
      </c>
      <c r="C1179" s="51" t="s">
        <v>23</v>
      </c>
      <c r="D1179" s="54">
        <v>4222</v>
      </c>
      <c r="E1179" s="32" t="s">
        <v>130</v>
      </c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 x14ac:dyDescent="0.2">
      <c r="A1180" s="28" t="s">
        <v>226</v>
      </c>
      <c r="B1180" s="29">
        <v>11</v>
      </c>
      <c r="C1180" s="51" t="s">
        <v>23</v>
      </c>
      <c r="D1180" s="54">
        <v>4223</v>
      </c>
      <c r="E1180" s="32" t="s">
        <v>131</v>
      </c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 x14ac:dyDescent="0.2">
      <c r="A1181" s="28" t="s">
        <v>226</v>
      </c>
      <c r="B1181" s="29">
        <v>11</v>
      </c>
      <c r="C1181" s="51" t="s">
        <v>23</v>
      </c>
      <c r="D1181" s="54">
        <v>4227</v>
      </c>
      <c r="E1181" s="32" t="s">
        <v>132</v>
      </c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 x14ac:dyDescent="0.2">
      <c r="A1182" s="24" t="s">
        <v>226</v>
      </c>
      <c r="B1182" s="25">
        <v>11</v>
      </c>
      <c r="C1182" s="50" t="s">
        <v>23</v>
      </c>
      <c r="D1182" s="40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21"/>
      <c r="W1182" s="21"/>
      <c r="X1182" s="21"/>
      <c r="Y1182" s="12"/>
    </row>
    <row r="1183" spans="1:25" hidden="1" x14ac:dyDescent="0.2">
      <c r="A1183" s="28" t="s">
        <v>226</v>
      </c>
      <c r="B1183" s="29">
        <v>11</v>
      </c>
      <c r="C1183" s="51" t="s">
        <v>23</v>
      </c>
      <c r="D1183" s="54">
        <v>4262</v>
      </c>
      <c r="E1183" s="32" t="s">
        <v>135</v>
      </c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 x14ac:dyDescent="0.2">
      <c r="A1184" s="24" t="s">
        <v>226</v>
      </c>
      <c r="B1184" s="25">
        <v>11</v>
      </c>
      <c r="C1184" s="50" t="s">
        <v>23</v>
      </c>
      <c r="D1184" s="40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21"/>
      <c r="W1184" s="21"/>
      <c r="X1184" s="21"/>
      <c r="Y1184" s="12"/>
    </row>
    <row r="1185" spans="1:25" hidden="1" x14ac:dyDescent="0.2">
      <c r="A1185" s="28" t="s">
        <v>226</v>
      </c>
      <c r="B1185" s="29">
        <v>11</v>
      </c>
      <c r="C1185" s="51" t="s">
        <v>23</v>
      </c>
      <c r="D1185" s="54">
        <v>4511</v>
      </c>
      <c r="E1185" s="32" t="s">
        <v>136</v>
      </c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 x14ac:dyDescent="0.2">
      <c r="A1186" s="166" t="s">
        <v>269</v>
      </c>
      <c r="B1186" s="166"/>
      <c r="C1186" s="166"/>
      <c r="D1186" s="166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21"/>
      <c r="W1186" s="21"/>
      <c r="X1186" s="21"/>
      <c r="Y1186" s="12"/>
    </row>
    <row r="1187" spans="1:25" s="23" customFormat="1" ht="15.75" hidden="1" x14ac:dyDescent="0.2">
      <c r="A1187" s="24" t="s">
        <v>269</v>
      </c>
      <c r="B1187" s="25">
        <v>11</v>
      </c>
      <c r="C1187" s="50" t="s">
        <v>23</v>
      </c>
      <c r="D1187" s="40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21"/>
      <c r="W1187" s="21"/>
      <c r="X1187" s="21"/>
      <c r="Y1187" s="12"/>
    </row>
    <row r="1188" spans="1:25" hidden="1" x14ac:dyDescent="0.2">
      <c r="A1188" s="28" t="s">
        <v>269</v>
      </c>
      <c r="B1188" s="29">
        <v>11</v>
      </c>
      <c r="C1188" s="51" t="s">
        <v>23</v>
      </c>
      <c r="D1188" s="54">
        <v>3232</v>
      </c>
      <c r="E1188" s="32" t="s">
        <v>118</v>
      </c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 x14ac:dyDescent="0.2">
      <c r="A1189" s="28" t="s">
        <v>269</v>
      </c>
      <c r="B1189" s="29">
        <v>11</v>
      </c>
      <c r="C1189" s="51" t="s">
        <v>23</v>
      </c>
      <c r="D1189" s="54">
        <v>3235</v>
      </c>
      <c r="E1189" s="32" t="s">
        <v>42</v>
      </c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 x14ac:dyDescent="0.2">
      <c r="A1190" s="28" t="s">
        <v>269</v>
      </c>
      <c r="B1190" s="29">
        <v>11</v>
      </c>
      <c r="C1190" s="51" t="s">
        <v>23</v>
      </c>
      <c r="D1190" s="54">
        <v>3239</v>
      </c>
      <c r="E1190" s="32" t="s">
        <v>41</v>
      </c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 x14ac:dyDescent="0.2">
      <c r="A1191" s="24" t="s">
        <v>269</v>
      </c>
      <c r="B1191" s="25">
        <v>11</v>
      </c>
      <c r="C1191" s="50" t="s">
        <v>23</v>
      </c>
      <c r="D1191" s="40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21"/>
      <c r="W1191" s="21"/>
      <c r="X1191" s="21"/>
      <c r="Y1191" s="12"/>
    </row>
    <row r="1192" spans="1:25" hidden="1" x14ac:dyDescent="0.2">
      <c r="A1192" s="28" t="s">
        <v>269</v>
      </c>
      <c r="B1192" s="29">
        <v>11</v>
      </c>
      <c r="C1192" s="51" t="s">
        <v>23</v>
      </c>
      <c r="D1192" s="54">
        <v>3292</v>
      </c>
      <c r="E1192" s="32" t="s">
        <v>123</v>
      </c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 x14ac:dyDescent="0.2">
      <c r="A1193" s="165" t="s">
        <v>225</v>
      </c>
      <c r="B1193" s="165"/>
      <c r="C1193" s="165"/>
      <c r="D1193" s="165"/>
      <c r="E1193" s="20" t="s">
        <v>281</v>
      </c>
      <c r="F1193" s="20" t="s">
        <v>250</v>
      </c>
      <c r="G1193" s="84">
        <f>G1194+G1196+G1198+G1200+G1202</f>
        <v>5185560</v>
      </c>
      <c r="H1193" s="84">
        <f t="shared" ref="H1193:U1193" si="600">H1194+H1196+H1198+H1200+H1202</f>
        <v>100000</v>
      </c>
      <c r="I1193" s="84">
        <f t="shared" si="600"/>
        <v>5185560</v>
      </c>
      <c r="J1193" s="84">
        <f t="shared" si="600"/>
        <v>100000</v>
      </c>
      <c r="K1193" s="84">
        <f t="shared" si="600"/>
        <v>860095.69000000006</v>
      </c>
      <c r="L1193" s="85">
        <f t="shared" si="578"/>
        <v>16.586360778777991</v>
      </c>
      <c r="M1193" s="84">
        <f t="shared" si="600"/>
        <v>0</v>
      </c>
      <c r="N1193" s="84">
        <f t="shared" si="600"/>
        <v>0</v>
      </c>
      <c r="O1193" s="84">
        <f t="shared" si="600"/>
        <v>0</v>
      </c>
      <c r="P1193" s="84">
        <f t="shared" si="600"/>
        <v>0</v>
      </c>
      <c r="Q1193" s="84">
        <f t="shared" si="600"/>
        <v>0</v>
      </c>
      <c r="R1193" s="84">
        <f t="shared" si="600"/>
        <v>0</v>
      </c>
      <c r="S1193" s="84">
        <f t="shared" si="600"/>
        <v>0</v>
      </c>
      <c r="T1193" s="84">
        <f t="shared" si="600"/>
        <v>0</v>
      </c>
      <c r="U1193" s="84">
        <f t="shared" si="600"/>
        <v>0</v>
      </c>
      <c r="V1193" s="21"/>
      <c r="W1193" s="21"/>
      <c r="X1193" s="21"/>
      <c r="Y1193" s="12"/>
    </row>
    <row r="1194" spans="1:25" s="23" customFormat="1" ht="15.75" hidden="1" x14ac:dyDescent="0.2">
      <c r="A1194" s="24" t="s">
        <v>225</v>
      </c>
      <c r="B1194" s="25">
        <v>12</v>
      </c>
      <c r="C1194" s="50" t="s">
        <v>23</v>
      </c>
      <c r="D1194" s="27">
        <v>323</v>
      </c>
      <c r="E1194" s="20"/>
      <c r="F1194" s="20"/>
      <c r="G1194" s="84">
        <f>SUM(G1195)</f>
        <v>40000</v>
      </c>
      <c r="H1194" s="84">
        <f t="shared" ref="H1194:U1194" si="601">SUM(H1195)</f>
        <v>40000</v>
      </c>
      <c r="I1194" s="84">
        <f t="shared" si="601"/>
        <v>40000</v>
      </c>
      <c r="J1194" s="84">
        <f t="shared" si="601"/>
        <v>40000</v>
      </c>
      <c r="K1194" s="84">
        <f t="shared" si="601"/>
        <v>0</v>
      </c>
      <c r="L1194" s="85">
        <f t="shared" si="578"/>
        <v>0</v>
      </c>
      <c r="M1194" s="84">
        <f t="shared" si="601"/>
        <v>0</v>
      </c>
      <c r="N1194" s="84">
        <f t="shared" si="601"/>
        <v>0</v>
      </c>
      <c r="O1194" s="84">
        <f t="shared" si="601"/>
        <v>0</v>
      </c>
      <c r="P1194" s="84">
        <f t="shared" si="601"/>
        <v>0</v>
      </c>
      <c r="Q1194" s="84">
        <f t="shared" si="601"/>
        <v>0</v>
      </c>
      <c r="R1194" s="84">
        <f t="shared" si="601"/>
        <v>0</v>
      </c>
      <c r="S1194" s="84">
        <f t="shared" si="601"/>
        <v>0</v>
      </c>
      <c r="T1194" s="84">
        <f t="shared" si="601"/>
        <v>0</v>
      </c>
      <c r="U1194" s="84">
        <f t="shared" si="601"/>
        <v>0</v>
      </c>
      <c r="V1194" s="21"/>
      <c r="W1194" s="21"/>
      <c r="X1194" s="21"/>
      <c r="Y1194" s="12"/>
    </row>
    <row r="1195" spans="1:25" hidden="1" x14ac:dyDescent="0.2">
      <c r="A1195" s="28" t="s">
        <v>225</v>
      </c>
      <c r="B1195" s="29">
        <v>12</v>
      </c>
      <c r="C1195" s="51" t="s">
        <v>23</v>
      </c>
      <c r="D1195" s="54">
        <v>3237</v>
      </c>
      <c r="E1195" s="32" t="s">
        <v>36</v>
      </c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</row>
    <row r="1196" spans="1:25" s="23" customFormat="1" ht="15.75" hidden="1" x14ac:dyDescent="0.2">
      <c r="A1196" s="24" t="s">
        <v>225</v>
      </c>
      <c r="B1196" s="25">
        <v>12</v>
      </c>
      <c r="C1196" s="50" t="s">
        <v>23</v>
      </c>
      <c r="D1196" s="40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2"/>
    </row>
    <row r="1197" spans="1:25" hidden="1" x14ac:dyDescent="0.2">
      <c r="A1197" s="28" t="s">
        <v>225</v>
      </c>
      <c r="B1197" s="29">
        <v>12</v>
      </c>
      <c r="C1197" s="51" t="s">
        <v>23</v>
      </c>
      <c r="D1197" s="54">
        <v>4227</v>
      </c>
      <c r="E1197" s="32" t="s">
        <v>132</v>
      </c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</row>
    <row r="1198" spans="1:25" s="23" customFormat="1" ht="15.75" hidden="1" x14ac:dyDescent="0.2">
      <c r="A1198" s="24" t="s">
        <v>225</v>
      </c>
      <c r="B1198" s="25">
        <v>51</v>
      </c>
      <c r="C1198" s="50" t="s">
        <v>23</v>
      </c>
      <c r="D1198" s="40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2"/>
    </row>
    <row r="1199" spans="1:25" hidden="1" x14ac:dyDescent="0.2">
      <c r="A1199" s="28" t="s">
        <v>225</v>
      </c>
      <c r="B1199" s="29">
        <v>51</v>
      </c>
      <c r="C1199" s="51" t="s">
        <v>23</v>
      </c>
      <c r="D1199" s="54">
        <v>3237</v>
      </c>
      <c r="E1199" s="32" t="s">
        <v>36</v>
      </c>
      <c r="G1199" s="1">
        <v>660000</v>
      </c>
      <c r="H1199" s="56"/>
      <c r="I1199" s="1">
        <v>660000</v>
      </c>
      <c r="J1199" s="56"/>
      <c r="K1199" s="1">
        <v>0</v>
      </c>
      <c r="L1199" s="33">
        <f t="shared" si="578"/>
        <v>0</v>
      </c>
      <c r="M1199" s="1">
        <v>0</v>
      </c>
      <c r="N1199" s="56"/>
      <c r="O1199" s="1"/>
      <c r="P1199" s="56"/>
      <c r="Q1199" s="1">
        <v>0</v>
      </c>
      <c r="R1199" s="1"/>
      <c r="S1199" s="56"/>
      <c r="T1199" s="1"/>
      <c r="U1199" s="56"/>
    </row>
    <row r="1200" spans="1:25" s="23" customFormat="1" ht="15.75" hidden="1" x14ac:dyDescent="0.2">
      <c r="A1200" s="24" t="s">
        <v>225</v>
      </c>
      <c r="B1200" s="25">
        <v>51</v>
      </c>
      <c r="C1200" s="50" t="s">
        <v>23</v>
      </c>
      <c r="D1200" s="40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2"/>
    </row>
    <row r="1201" spans="1:25" hidden="1" x14ac:dyDescent="0.2">
      <c r="A1201" s="28" t="s">
        <v>225</v>
      </c>
      <c r="B1201" s="29">
        <v>51</v>
      </c>
      <c r="C1201" s="51" t="s">
        <v>23</v>
      </c>
      <c r="D1201" s="54">
        <v>3821</v>
      </c>
      <c r="E1201" s="32" t="s">
        <v>38</v>
      </c>
      <c r="G1201" s="1">
        <v>4250560</v>
      </c>
      <c r="H1201" s="56"/>
      <c r="I1201" s="1">
        <v>4250560</v>
      </c>
      <c r="J1201" s="56"/>
      <c r="K1201" s="1">
        <v>820355.18</v>
      </c>
      <c r="L1201" s="33">
        <f t="shared" si="605"/>
        <v>19.299931773695704</v>
      </c>
      <c r="M1201" s="1">
        <v>0</v>
      </c>
      <c r="N1201" s="56"/>
      <c r="O1201" s="1"/>
      <c r="P1201" s="56"/>
      <c r="Q1201" s="1">
        <v>0</v>
      </c>
      <c r="R1201" s="1"/>
      <c r="S1201" s="56"/>
      <c r="T1201" s="1"/>
      <c r="U1201" s="56"/>
    </row>
    <row r="1202" spans="1:25" s="23" customFormat="1" ht="15.75" hidden="1" x14ac:dyDescent="0.2">
      <c r="A1202" s="24" t="s">
        <v>225</v>
      </c>
      <c r="B1202" s="25">
        <v>51</v>
      </c>
      <c r="C1202" s="50" t="s">
        <v>23</v>
      </c>
      <c r="D1202" s="40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2"/>
    </row>
    <row r="1203" spans="1:25" hidden="1" x14ac:dyDescent="0.2">
      <c r="A1203" s="28" t="s">
        <v>225</v>
      </c>
      <c r="B1203" s="29">
        <v>51</v>
      </c>
      <c r="C1203" s="51" t="s">
        <v>23</v>
      </c>
      <c r="D1203" s="54">
        <v>4221</v>
      </c>
      <c r="E1203" s="32" t="s">
        <v>129</v>
      </c>
      <c r="G1203" s="1">
        <v>0</v>
      </c>
      <c r="H1203" s="56"/>
      <c r="I1203" s="1">
        <v>0</v>
      </c>
      <c r="J1203" s="56"/>
      <c r="K1203" s="1">
        <v>29805.360000000001</v>
      </c>
      <c r="L1203" s="33" t="str">
        <f t="shared" si="605"/>
        <v>-</v>
      </c>
      <c r="M1203" s="1">
        <v>0</v>
      </c>
      <c r="N1203" s="56"/>
      <c r="O1203" s="1"/>
      <c r="P1203" s="56"/>
      <c r="Q1203" s="1">
        <v>0</v>
      </c>
      <c r="R1203" s="1"/>
      <c r="S1203" s="56"/>
      <c r="T1203" s="1"/>
      <c r="U1203" s="56"/>
    </row>
    <row r="1204" spans="1:25" hidden="1" x14ac:dyDescent="0.2">
      <c r="A1204" s="28" t="s">
        <v>225</v>
      </c>
      <c r="B1204" s="29">
        <v>51</v>
      </c>
      <c r="C1204" s="51" t="s">
        <v>23</v>
      </c>
      <c r="D1204" s="54">
        <v>4227</v>
      </c>
      <c r="E1204" s="32" t="s">
        <v>132</v>
      </c>
      <c r="G1204" s="1">
        <v>175000</v>
      </c>
      <c r="H1204" s="56"/>
      <c r="I1204" s="1">
        <v>175000</v>
      </c>
      <c r="J1204" s="56"/>
      <c r="K1204" s="1">
        <v>0</v>
      </c>
      <c r="L1204" s="33">
        <f t="shared" si="605"/>
        <v>0</v>
      </c>
      <c r="M1204" s="1">
        <v>0</v>
      </c>
      <c r="N1204" s="56"/>
      <c r="O1204" s="1"/>
      <c r="P1204" s="56"/>
      <c r="Q1204" s="1">
        <v>0</v>
      </c>
      <c r="R1204" s="1"/>
      <c r="S1204" s="56"/>
      <c r="T1204" s="1"/>
      <c r="U1204" s="56"/>
    </row>
    <row r="1205" spans="1:25" s="23" customFormat="1" ht="50.1" customHeight="1" x14ac:dyDescent="0.2">
      <c r="A1205" s="167" t="s">
        <v>542</v>
      </c>
      <c r="B1205" s="167"/>
      <c r="C1205" s="167"/>
      <c r="D1205" s="167"/>
      <c r="E1205" s="168" t="s">
        <v>438</v>
      </c>
      <c r="F1205" s="168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21"/>
      <c r="W1205" s="21"/>
      <c r="X1205" s="21"/>
      <c r="Y1205" s="12"/>
    </row>
    <row r="1206" spans="1:25" s="23" customFormat="1" ht="78.75" x14ac:dyDescent="0.2">
      <c r="A1206" s="163" t="s">
        <v>412</v>
      </c>
      <c r="B1206" s="163"/>
      <c r="C1206" s="163"/>
      <c r="D1206" s="163"/>
      <c r="E1206" s="49" t="s">
        <v>439</v>
      </c>
      <c r="F1206" s="49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21"/>
      <c r="W1206" s="21"/>
      <c r="X1206" s="21"/>
      <c r="Y1206" s="12"/>
    </row>
    <row r="1207" spans="1:25" s="23" customFormat="1" ht="15.75" hidden="1" x14ac:dyDescent="0.2">
      <c r="A1207" s="24" t="s">
        <v>226</v>
      </c>
      <c r="B1207" s="25">
        <v>11</v>
      </c>
      <c r="C1207" s="50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21">
        <v>1680000</v>
      </c>
      <c r="W1207" s="21"/>
      <c r="X1207" s="21"/>
      <c r="Y1207" s="12" t="s">
        <v>580</v>
      </c>
    </row>
    <row r="1208" spans="1:25" s="23" customFormat="1" ht="15.75" hidden="1" x14ac:dyDescent="0.2">
      <c r="A1208" s="28" t="s">
        <v>226</v>
      </c>
      <c r="B1208" s="29">
        <v>11</v>
      </c>
      <c r="C1208" s="51" t="s">
        <v>23</v>
      </c>
      <c r="D1208" s="54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21">
        <f>O1207+O1209+O1211</f>
        <v>1680000</v>
      </c>
      <c r="W1208" s="21"/>
      <c r="X1208" s="21"/>
      <c r="Y1208" s="12" t="s">
        <v>581</v>
      </c>
    </row>
    <row r="1209" spans="1:25" s="23" customFormat="1" ht="15.75" hidden="1" x14ac:dyDescent="0.2">
      <c r="A1209" s="24" t="s">
        <v>226</v>
      </c>
      <c r="B1209" s="25">
        <v>11</v>
      </c>
      <c r="C1209" s="50" t="s">
        <v>23</v>
      </c>
      <c r="D1209" s="40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1">
        <f>V1207-V1208</f>
        <v>0</v>
      </c>
      <c r="W1209" s="1"/>
      <c r="X1209" s="1"/>
      <c r="Y1209" s="69" t="s">
        <v>570</v>
      </c>
    </row>
    <row r="1210" spans="1:25" s="23" customFormat="1" ht="15.75" hidden="1" x14ac:dyDescent="0.2">
      <c r="A1210" s="28" t="s">
        <v>226</v>
      </c>
      <c r="B1210" s="29">
        <v>11</v>
      </c>
      <c r="C1210" s="51" t="s">
        <v>23</v>
      </c>
      <c r="D1210" s="54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21"/>
      <c r="W1210" s="21"/>
      <c r="X1210" s="21"/>
      <c r="Y1210" s="12"/>
    </row>
    <row r="1211" spans="1:25" s="23" customFormat="1" ht="15.75" hidden="1" x14ac:dyDescent="0.2">
      <c r="A1211" s="24" t="s">
        <v>226</v>
      </c>
      <c r="B1211" s="25">
        <v>11</v>
      </c>
      <c r="C1211" s="50" t="s">
        <v>23</v>
      </c>
      <c r="D1211" s="40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21"/>
      <c r="W1211" s="21"/>
      <c r="X1211" s="21"/>
      <c r="Y1211" s="12"/>
    </row>
    <row r="1212" spans="1:25" s="23" customFormat="1" ht="15.75" hidden="1" x14ac:dyDescent="0.2">
      <c r="A1212" s="28" t="s">
        <v>226</v>
      </c>
      <c r="B1212" s="29">
        <v>11</v>
      </c>
      <c r="C1212" s="51" t="s">
        <v>23</v>
      </c>
      <c r="D1212" s="54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21"/>
      <c r="W1212" s="21"/>
      <c r="X1212" s="21"/>
      <c r="Y1212" s="12"/>
    </row>
    <row r="1213" spans="1:25" s="23" customFormat="1" ht="30" hidden="1" x14ac:dyDescent="0.2">
      <c r="A1213" s="28" t="s">
        <v>226</v>
      </c>
      <c r="B1213" s="29">
        <v>11</v>
      </c>
      <c r="C1213" s="51" t="s">
        <v>23</v>
      </c>
      <c r="D1213" s="54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21"/>
      <c r="W1213" s="21"/>
      <c r="X1213" s="21"/>
      <c r="Y1213" s="12"/>
    </row>
    <row r="1214" spans="1:25" s="23" customFormat="1" ht="15.75" hidden="1" x14ac:dyDescent="0.2">
      <c r="A1214" s="24" t="s">
        <v>226</v>
      </c>
      <c r="B1214" s="25">
        <v>11</v>
      </c>
      <c r="C1214" s="50" t="s">
        <v>23</v>
      </c>
      <c r="D1214" s="40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21"/>
      <c r="W1214" s="21"/>
      <c r="X1214" s="21"/>
      <c r="Y1214" s="12"/>
    </row>
    <row r="1215" spans="1:25" s="23" customFormat="1" ht="15.75" hidden="1" x14ac:dyDescent="0.2">
      <c r="A1215" s="28" t="s">
        <v>226</v>
      </c>
      <c r="B1215" s="29">
        <v>11</v>
      </c>
      <c r="C1215" s="51" t="s">
        <v>23</v>
      </c>
      <c r="D1215" s="54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21"/>
      <c r="W1215" s="21"/>
      <c r="X1215" s="21"/>
      <c r="Y1215" s="12"/>
    </row>
    <row r="1216" spans="1:25" s="23" customFormat="1" ht="30" hidden="1" x14ac:dyDescent="0.2">
      <c r="A1216" s="28" t="s">
        <v>226</v>
      </c>
      <c r="B1216" s="29">
        <v>11</v>
      </c>
      <c r="C1216" s="51" t="s">
        <v>23</v>
      </c>
      <c r="D1216" s="54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21"/>
      <c r="W1216" s="21"/>
      <c r="X1216" s="21"/>
      <c r="Y1216" s="12"/>
    </row>
    <row r="1217" spans="1:25" s="23" customFormat="1" ht="15.75" hidden="1" x14ac:dyDescent="0.2">
      <c r="A1217" s="28" t="s">
        <v>226</v>
      </c>
      <c r="B1217" s="29">
        <v>11</v>
      </c>
      <c r="C1217" s="51" t="s">
        <v>23</v>
      </c>
      <c r="D1217" s="54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21"/>
      <c r="W1217" s="21"/>
      <c r="X1217" s="21"/>
      <c r="Y1217" s="12"/>
    </row>
    <row r="1218" spans="1:25" s="23" customFormat="1" ht="15.75" hidden="1" x14ac:dyDescent="0.2">
      <c r="A1218" s="24" t="s">
        <v>226</v>
      </c>
      <c r="B1218" s="25">
        <v>11</v>
      </c>
      <c r="C1218" s="50" t="s">
        <v>23</v>
      </c>
      <c r="D1218" s="40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21"/>
      <c r="W1218" s="21"/>
      <c r="X1218" s="21"/>
      <c r="Y1218" s="12"/>
    </row>
    <row r="1219" spans="1:25" s="23" customFormat="1" ht="15.75" hidden="1" x14ac:dyDescent="0.2">
      <c r="A1219" s="28" t="s">
        <v>226</v>
      </c>
      <c r="B1219" s="29">
        <v>11</v>
      </c>
      <c r="C1219" s="51" t="s">
        <v>23</v>
      </c>
      <c r="D1219" s="54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21"/>
      <c r="W1219" s="21"/>
      <c r="X1219" s="21"/>
      <c r="Y1219" s="12"/>
    </row>
    <row r="1220" spans="1:25" s="23" customFormat="1" ht="15.75" hidden="1" x14ac:dyDescent="0.2">
      <c r="A1220" s="28" t="s">
        <v>226</v>
      </c>
      <c r="B1220" s="29">
        <v>11</v>
      </c>
      <c r="C1220" s="51" t="s">
        <v>23</v>
      </c>
      <c r="D1220" s="54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21"/>
      <c r="W1220" s="21"/>
      <c r="X1220" s="21"/>
      <c r="Y1220" s="12"/>
    </row>
    <row r="1221" spans="1:25" s="23" customFormat="1" ht="30" hidden="1" x14ac:dyDescent="0.2">
      <c r="A1221" s="28" t="s">
        <v>226</v>
      </c>
      <c r="B1221" s="29">
        <v>11</v>
      </c>
      <c r="C1221" s="51" t="s">
        <v>23</v>
      </c>
      <c r="D1221" s="54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21"/>
      <c r="W1221" s="21"/>
      <c r="X1221" s="21"/>
      <c r="Y1221" s="12"/>
    </row>
    <row r="1222" spans="1:25" s="23" customFormat="1" ht="15.75" hidden="1" x14ac:dyDescent="0.2">
      <c r="A1222" s="28" t="s">
        <v>226</v>
      </c>
      <c r="B1222" s="29">
        <v>11</v>
      </c>
      <c r="C1222" s="51" t="s">
        <v>23</v>
      </c>
      <c r="D1222" s="54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21"/>
      <c r="W1222" s="21"/>
      <c r="X1222" s="21"/>
      <c r="Y1222" s="12"/>
    </row>
    <row r="1223" spans="1:25" s="23" customFormat="1" ht="15.75" hidden="1" x14ac:dyDescent="0.2">
      <c r="A1223" s="28" t="s">
        <v>226</v>
      </c>
      <c r="B1223" s="29">
        <v>11</v>
      </c>
      <c r="C1223" s="51" t="s">
        <v>23</v>
      </c>
      <c r="D1223" s="54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21"/>
      <c r="W1223" s="21"/>
      <c r="X1223" s="21"/>
      <c r="Y1223" s="12"/>
    </row>
    <row r="1224" spans="1:25" s="23" customFormat="1" ht="15.75" hidden="1" x14ac:dyDescent="0.2">
      <c r="A1224" s="24" t="s">
        <v>226</v>
      </c>
      <c r="B1224" s="25">
        <v>11</v>
      </c>
      <c r="C1224" s="50" t="s">
        <v>23</v>
      </c>
      <c r="D1224" s="40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21"/>
      <c r="W1224" s="21"/>
      <c r="X1224" s="21"/>
      <c r="Y1224" s="12"/>
    </row>
    <row r="1225" spans="1:25" s="23" customFormat="1" ht="15.75" hidden="1" x14ac:dyDescent="0.2">
      <c r="A1225" s="28" t="s">
        <v>226</v>
      </c>
      <c r="B1225" s="29">
        <v>11</v>
      </c>
      <c r="C1225" s="51" t="s">
        <v>23</v>
      </c>
      <c r="D1225" s="54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89">
        <v>120000</v>
      </c>
      <c r="U1225" s="1">
        <f t="shared" ref="U1225:U1232" si="617">T1225</f>
        <v>120000</v>
      </c>
      <c r="V1225" s="21"/>
      <c r="W1225" s="21"/>
      <c r="X1225" s="21"/>
      <c r="Y1225" s="12"/>
    </row>
    <row r="1226" spans="1:25" s="23" customFormat="1" ht="15.75" hidden="1" x14ac:dyDescent="0.2">
      <c r="A1226" s="28" t="s">
        <v>226</v>
      </c>
      <c r="B1226" s="29">
        <v>11</v>
      </c>
      <c r="C1226" s="51" t="s">
        <v>23</v>
      </c>
      <c r="D1226" s="54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21"/>
      <c r="W1226" s="21"/>
      <c r="X1226" s="21"/>
      <c r="Y1226" s="12"/>
    </row>
    <row r="1227" spans="1:25" s="23" customFormat="1" ht="15.75" hidden="1" x14ac:dyDescent="0.2">
      <c r="A1227" s="28" t="s">
        <v>226</v>
      </c>
      <c r="B1227" s="29">
        <v>11</v>
      </c>
      <c r="C1227" s="51" t="s">
        <v>23</v>
      </c>
      <c r="D1227" s="54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21"/>
      <c r="W1227" s="21"/>
      <c r="X1227" s="21"/>
      <c r="Y1227" s="12"/>
    </row>
    <row r="1228" spans="1:25" s="23" customFormat="1" ht="15.75" hidden="1" x14ac:dyDescent="0.2">
      <c r="A1228" s="28" t="s">
        <v>226</v>
      </c>
      <c r="B1228" s="29">
        <v>11</v>
      </c>
      <c r="C1228" s="51" t="s">
        <v>23</v>
      </c>
      <c r="D1228" s="54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21"/>
      <c r="W1228" s="21"/>
      <c r="X1228" s="21"/>
      <c r="Y1228" s="12"/>
    </row>
    <row r="1229" spans="1:25" s="23" customFormat="1" ht="15.75" hidden="1" x14ac:dyDescent="0.2">
      <c r="A1229" s="28" t="s">
        <v>226</v>
      </c>
      <c r="B1229" s="29">
        <v>11</v>
      </c>
      <c r="C1229" s="51" t="s">
        <v>23</v>
      </c>
      <c r="D1229" s="54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21"/>
      <c r="W1229" s="21"/>
      <c r="X1229" s="21"/>
      <c r="Y1229" s="12"/>
    </row>
    <row r="1230" spans="1:25" s="23" customFormat="1" ht="15.75" hidden="1" x14ac:dyDescent="0.2">
      <c r="A1230" s="28" t="s">
        <v>226</v>
      </c>
      <c r="B1230" s="29">
        <v>11</v>
      </c>
      <c r="C1230" s="51" t="s">
        <v>23</v>
      </c>
      <c r="D1230" s="54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21"/>
      <c r="W1230" s="21"/>
      <c r="X1230" s="21"/>
      <c r="Y1230" s="12"/>
    </row>
    <row r="1231" spans="1:25" s="23" customFormat="1" ht="15.75" hidden="1" x14ac:dyDescent="0.2">
      <c r="A1231" s="28" t="s">
        <v>226</v>
      </c>
      <c r="B1231" s="29">
        <v>11</v>
      </c>
      <c r="C1231" s="51" t="s">
        <v>23</v>
      </c>
      <c r="D1231" s="54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21"/>
      <c r="W1231" s="21"/>
      <c r="X1231" s="21"/>
      <c r="Y1231" s="12"/>
    </row>
    <row r="1232" spans="1:25" s="23" customFormat="1" ht="15.75" hidden="1" x14ac:dyDescent="0.2">
      <c r="A1232" s="28" t="s">
        <v>226</v>
      </c>
      <c r="B1232" s="29">
        <v>11</v>
      </c>
      <c r="C1232" s="51" t="s">
        <v>23</v>
      </c>
      <c r="D1232" s="54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21"/>
      <c r="W1232" s="21"/>
      <c r="X1232" s="21"/>
      <c r="Y1232" s="12"/>
    </row>
    <row r="1233" spans="1:25" s="23" customFormat="1" ht="15.75" hidden="1" x14ac:dyDescent="0.2">
      <c r="A1233" s="24" t="s">
        <v>226</v>
      </c>
      <c r="B1233" s="25">
        <v>11</v>
      </c>
      <c r="C1233" s="50" t="s">
        <v>23</v>
      </c>
      <c r="D1233" s="40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21"/>
      <c r="W1233" s="21"/>
      <c r="X1233" s="21"/>
      <c r="Y1233" s="12"/>
    </row>
    <row r="1234" spans="1:25" ht="30" hidden="1" x14ac:dyDescent="0.2">
      <c r="A1234" s="28" t="s">
        <v>226</v>
      </c>
      <c r="B1234" s="29">
        <v>11</v>
      </c>
      <c r="C1234" s="51" t="s">
        <v>23</v>
      </c>
      <c r="D1234" s="54">
        <v>3291</v>
      </c>
      <c r="E1234" s="32" t="s">
        <v>109</v>
      </c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 x14ac:dyDescent="0.2">
      <c r="A1235" s="28" t="s">
        <v>226</v>
      </c>
      <c r="B1235" s="29">
        <v>11</v>
      </c>
      <c r="C1235" s="51" t="s">
        <v>23</v>
      </c>
      <c r="D1235" s="54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21"/>
      <c r="W1235" s="21"/>
      <c r="X1235" s="21"/>
      <c r="Y1235" s="12"/>
    </row>
    <row r="1236" spans="1:25" s="23" customFormat="1" ht="15.75" hidden="1" x14ac:dyDescent="0.2">
      <c r="A1236" s="28" t="s">
        <v>226</v>
      </c>
      <c r="B1236" s="29">
        <v>11</v>
      </c>
      <c r="C1236" s="51" t="s">
        <v>23</v>
      </c>
      <c r="D1236" s="54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21"/>
      <c r="W1236" s="21"/>
      <c r="X1236" s="21"/>
      <c r="Y1236" s="12"/>
    </row>
    <row r="1237" spans="1:25" s="23" customFormat="1" ht="15.75" hidden="1" x14ac:dyDescent="0.2">
      <c r="A1237" s="28" t="s">
        <v>226</v>
      </c>
      <c r="B1237" s="29">
        <v>11</v>
      </c>
      <c r="C1237" s="51" t="s">
        <v>23</v>
      </c>
      <c r="D1237" s="54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21"/>
      <c r="W1237" s="21"/>
      <c r="X1237" s="21"/>
      <c r="Y1237" s="12"/>
    </row>
    <row r="1238" spans="1:25" s="23" customFormat="1" ht="15.75" hidden="1" x14ac:dyDescent="0.2">
      <c r="A1238" s="24" t="s">
        <v>226</v>
      </c>
      <c r="B1238" s="25">
        <v>11</v>
      </c>
      <c r="C1238" s="50" t="s">
        <v>23</v>
      </c>
      <c r="D1238" s="40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21"/>
      <c r="W1238" s="21"/>
      <c r="X1238" s="21"/>
      <c r="Y1238" s="12"/>
    </row>
    <row r="1239" spans="1:25" s="23" customFormat="1" ht="15.75" hidden="1" x14ac:dyDescent="0.2">
      <c r="A1239" s="28" t="s">
        <v>226</v>
      </c>
      <c r="B1239" s="29">
        <v>11</v>
      </c>
      <c r="C1239" s="51" t="s">
        <v>23</v>
      </c>
      <c r="D1239" s="54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21"/>
      <c r="W1239" s="21"/>
      <c r="X1239" s="21"/>
      <c r="Y1239" s="12"/>
    </row>
    <row r="1240" spans="1:25" hidden="1" x14ac:dyDescent="0.2">
      <c r="A1240" s="28" t="s">
        <v>226</v>
      </c>
      <c r="B1240" s="29">
        <v>11</v>
      </c>
      <c r="C1240" s="51" t="s">
        <v>23</v>
      </c>
      <c r="D1240" s="54">
        <v>3433</v>
      </c>
      <c r="E1240" s="32" t="s">
        <v>126</v>
      </c>
      <c r="G1240" s="1">
        <v>10000</v>
      </c>
      <c r="H1240" s="1">
        <v>10000</v>
      </c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 x14ac:dyDescent="0.2">
      <c r="A1241" s="24" t="s">
        <v>226</v>
      </c>
      <c r="B1241" s="25">
        <v>11</v>
      </c>
      <c r="C1241" s="50" t="s">
        <v>23</v>
      </c>
      <c r="D1241" s="40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21"/>
      <c r="W1241" s="21"/>
      <c r="X1241" s="21"/>
      <c r="Y1241" s="12"/>
    </row>
    <row r="1242" spans="1:25" hidden="1" x14ac:dyDescent="0.2">
      <c r="A1242" s="28" t="s">
        <v>226</v>
      </c>
      <c r="B1242" s="29">
        <v>11</v>
      </c>
      <c r="C1242" s="51" t="s">
        <v>23</v>
      </c>
      <c r="D1242" s="54">
        <v>3721</v>
      </c>
      <c r="E1242" s="32" t="s">
        <v>149</v>
      </c>
      <c r="G1242" s="1">
        <v>20000</v>
      </c>
      <c r="H1242" s="1">
        <v>20000</v>
      </c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 x14ac:dyDescent="0.2">
      <c r="A1243" s="24" t="s">
        <v>226</v>
      </c>
      <c r="B1243" s="25">
        <v>11</v>
      </c>
      <c r="C1243" s="50" t="s">
        <v>23</v>
      </c>
      <c r="D1243" s="40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21"/>
      <c r="W1243" s="21"/>
      <c r="X1243" s="21"/>
      <c r="Y1243" s="12"/>
    </row>
    <row r="1244" spans="1:25" hidden="1" x14ac:dyDescent="0.2">
      <c r="A1244" s="28" t="s">
        <v>226</v>
      </c>
      <c r="B1244" s="29">
        <v>11</v>
      </c>
      <c r="C1244" s="51" t="s">
        <v>23</v>
      </c>
      <c r="D1244" s="54">
        <v>4123</v>
      </c>
      <c r="E1244" s="32" t="s">
        <v>212</v>
      </c>
      <c r="G1244" s="1">
        <v>45000</v>
      </c>
      <c r="H1244" s="1">
        <v>45000</v>
      </c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 x14ac:dyDescent="0.2">
      <c r="A1245" s="24" t="s">
        <v>226</v>
      </c>
      <c r="B1245" s="25">
        <v>11</v>
      </c>
      <c r="C1245" s="50" t="s">
        <v>23</v>
      </c>
      <c r="D1245" s="40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21"/>
      <c r="W1245" s="21"/>
      <c r="X1245" s="21"/>
      <c r="Y1245" s="12"/>
    </row>
    <row r="1246" spans="1:25" hidden="1" x14ac:dyDescent="0.2">
      <c r="A1246" s="28" t="s">
        <v>226</v>
      </c>
      <c r="B1246" s="29">
        <v>11</v>
      </c>
      <c r="C1246" s="51" t="s">
        <v>23</v>
      </c>
      <c r="D1246" s="54">
        <v>4221</v>
      </c>
      <c r="E1246" s="32" t="s">
        <v>129</v>
      </c>
      <c r="G1246" s="1">
        <v>150000</v>
      </c>
      <c r="H1246" s="1">
        <v>150000</v>
      </c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 x14ac:dyDescent="0.2">
      <c r="A1247" s="28" t="s">
        <v>226</v>
      </c>
      <c r="B1247" s="29">
        <v>11</v>
      </c>
      <c r="C1247" s="51" t="s">
        <v>23</v>
      </c>
      <c r="D1247" s="54">
        <v>4222</v>
      </c>
      <c r="E1247" s="32" t="s">
        <v>130</v>
      </c>
      <c r="G1247" s="1">
        <v>80000</v>
      </c>
      <c r="H1247" s="1">
        <v>80000</v>
      </c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 x14ac:dyDescent="0.2">
      <c r="A1248" s="28" t="s">
        <v>226</v>
      </c>
      <c r="B1248" s="29">
        <v>11</v>
      </c>
      <c r="C1248" s="51" t="s">
        <v>23</v>
      </c>
      <c r="D1248" s="54">
        <v>4223</v>
      </c>
      <c r="E1248" s="32" t="s">
        <v>131</v>
      </c>
      <c r="G1248" s="1">
        <v>37000</v>
      </c>
      <c r="H1248" s="1">
        <v>37000</v>
      </c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 x14ac:dyDescent="0.2">
      <c r="A1249" s="28" t="s">
        <v>226</v>
      </c>
      <c r="B1249" s="29">
        <v>11</v>
      </c>
      <c r="C1249" s="51" t="s">
        <v>23</v>
      </c>
      <c r="D1249" s="54">
        <v>4227</v>
      </c>
      <c r="E1249" s="32" t="s">
        <v>132</v>
      </c>
      <c r="G1249" s="1">
        <v>150000</v>
      </c>
      <c r="H1249" s="1">
        <v>150000</v>
      </c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 x14ac:dyDescent="0.2">
      <c r="A1250" s="24" t="s">
        <v>226</v>
      </c>
      <c r="B1250" s="25">
        <v>11</v>
      </c>
      <c r="C1250" s="50" t="s">
        <v>23</v>
      </c>
      <c r="D1250" s="40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21"/>
      <c r="W1250" s="21"/>
      <c r="X1250" s="21"/>
      <c r="Y1250" s="12"/>
    </row>
    <row r="1251" spans="1:25" hidden="1" x14ac:dyDescent="0.2">
      <c r="A1251" s="28" t="s">
        <v>226</v>
      </c>
      <c r="B1251" s="29">
        <v>11</v>
      </c>
      <c r="C1251" s="51" t="s">
        <v>23</v>
      </c>
      <c r="D1251" s="54">
        <v>4262</v>
      </c>
      <c r="E1251" s="32" t="s">
        <v>135</v>
      </c>
      <c r="G1251" s="1">
        <v>100000</v>
      </c>
      <c r="H1251" s="1">
        <v>100000</v>
      </c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 x14ac:dyDescent="0.2">
      <c r="A1252" s="24" t="s">
        <v>226</v>
      </c>
      <c r="B1252" s="25">
        <v>11</v>
      </c>
      <c r="C1252" s="50" t="s">
        <v>23</v>
      </c>
      <c r="D1252" s="40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21"/>
      <c r="W1252" s="21"/>
      <c r="X1252" s="21"/>
      <c r="Y1252" s="12"/>
    </row>
    <row r="1253" spans="1:25" hidden="1" x14ac:dyDescent="0.2">
      <c r="A1253" s="28" t="s">
        <v>226</v>
      </c>
      <c r="B1253" s="29">
        <v>11</v>
      </c>
      <c r="C1253" s="51" t="s">
        <v>23</v>
      </c>
      <c r="D1253" s="54">
        <v>4511</v>
      </c>
      <c r="E1253" s="32" t="s">
        <v>136</v>
      </c>
      <c r="G1253" s="1">
        <v>740000</v>
      </c>
      <c r="H1253" s="1">
        <v>740000</v>
      </c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 x14ac:dyDescent="0.2">
      <c r="A1254" s="169" t="s">
        <v>440</v>
      </c>
      <c r="B1254" s="169"/>
      <c r="C1254" s="169"/>
      <c r="D1254" s="169"/>
      <c r="E1254" s="49" t="s">
        <v>35</v>
      </c>
      <c r="F1254" s="49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21"/>
      <c r="W1254" s="21"/>
      <c r="X1254" s="21"/>
      <c r="Y1254" s="12"/>
    </row>
    <row r="1255" spans="1:25" s="23" customFormat="1" ht="15.75" hidden="1" x14ac:dyDescent="0.2">
      <c r="A1255" s="24" t="s">
        <v>269</v>
      </c>
      <c r="B1255" s="25">
        <v>11</v>
      </c>
      <c r="C1255" s="50" t="s">
        <v>23</v>
      </c>
      <c r="D1255" s="40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21"/>
      <c r="W1255" s="21"/>
      <c r="X1255" s="21"/>
      <c r="Y1255" s="12"/>
    </row>
    <row r="1256" spans="1:25" hidden="1" x14ac:dyDescent="0.2">
      <c r="A1256" s="28" t="s">
        <v>269</v>
      </c>
      <c r="B1256" s="29">
        <v>11</v>
      </c>
      <c r="C1256" s="51" t="s">
        <v>23</v>
      </c>
      <c r="D1256" s="54">
        <v>3232</v>
      </c>
      <c r="E1256" s="32" t="s">
        <v>118</v>
      </c>
      <c r="G1256" s="1">
        <v>50000</v>
      </c>
      <c r="H1256" s="1">
        <v>50000</v>
      </c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 x14ac:dyDescent="0.2">
      <c r="A1257" s="28" t="s">
        <v>269</v>
      </c>
      <c r="B1257" s="29">
        <v>11</v>
      </c>
      <c r="C1257" s="51" t="s">
        <v>23</v>
      </c>
      <c r="D1257" s="54">
        <v>3235</v>
      </c>
      <c r="E1257" s="32" t="s">
        <v>42</v>
      </c>
      <c r="G1257" s="1">
        <v>70000</v>
      </c>
      <c r="H1257" s="1">
        <v>70000</v>
      </c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 x14ac:dyDescent="0.2">
      <c r="A1258" s="28" t="s">
        <v>269</v>
      </c>
      <c r="B1258" s="29">
        <v>11</v>
      </c>
      <c r="C1258" s="51" t="s">
        <v>23</v>
      </c>
      <c r="D1258" s="54">
        <v>3239</v>
      </c>
      <c r="E1258" s="32" t="s">
        <v>41</v>
      </c>
      <c r="G1258" s="1">
        <v>40000</v>
      </c>
      <c r="H1258" s="1">
        <v>40000</v>
      </c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 x14ac:dyDescent="0.2">
      <c r="A1259" s="24" t="s">
        <v>269</v>
      </c>
      <c r="B1259" s="25">
        <v>11</v>
      </c>
      <c r="C1259" s="50" t="s">
        <v>23</v>
      </c>
      <c r="D1259" s="40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21"/>
      <c r="W1259" s="21"/>
      <c r="X1259" s="21"/>
      <c r="Y1259" s="12"/>
    </row>
    <row r="1260" spans="1:25" hidden="1" x14ac:dyDescent="0.2">
      <c r="A1260" s="28" t="s">
        <v>269</v>
      </c>
      <c r="B1260" s="29">
        <v>11</v>
      </c>
      <c r="C1260" s="51" t="s">
        <v>23</v>
      </c>
      <c r="D1260" s="54">
        <v>3292</v>
      </c>
      <c r="E1260" s="32" t="s">
        <v>123</v>
      </c>
      <c r="G1260" s="1">
        <v>40000</v>
      </c>
      <c r="H1260" s="1">
        <v>40000</v>
      </c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 x14ac:dyDescent="0.2">
      <c r="A1261" s="163" t="s">
        <v>440</v>
      </c>
      <c r="B1261" s="163"/>
      <c r="C1261" s="163"/>
      <c r="D1261" s="163"/>
      <c r="E1261" s="49" t="s">
        <v>562</v>
      </c>
      <c r="F1261" s="49" t="s">
        <v>548</v>
      </c>
      <c r="G1261" s="84">
        <f>G1262+G1264+G1266+G1268+G1270</f>
        <v>5185560</v>
      </c>
      <c r="H1261" s="84">
        <f>H1262+H1264+H1266+H1268+H1270</f>
        <v>100000</v>
      </c>
      <c r="I1261" s="84">
        <f>I1262+I1264+I1266+I1268+I1270</f>
        <v>0</v>
      </c>
      <c r="J1261" s="84">
        <f>J1262+J1264+J1266+J1268+J1270</f>
        <v>0</v>
      </c>
      <c r="K1261" s="84">
        <f>K1262+K1264+K1266+K1268+K1270</f>
        <v>0</v>
      </c>
      <c r="L1261" s="85" t="str">
        <f t="shared" si="605"/>
        <v>-</v>
      </c>
      <c r="M1261" s="84">
        <f t="shared" ref="M1261:U1261" si="629">M1262+M1264+M1266+M1268+M1270</f>
        <v>0</v>
      </c>
      <c r="N1261" s="84">
        <f t="shared" si="629"/>
        <v>0</v>
      </c>
      <c r="O1261" s="84">
        <f t="shared" si="629"/>
        <v>4355000</v>
      </c>
      <c r="P1261" s="84">
        <f t="shared" si="629"/>
        <v>90000</v>
      </c>
      <c r="Q1261" s="84">
        <f t="shared" si="629"/>
        <v>0</v>
      </c>
      <c r="R1261" s="84">
        <f t="shared" si="629"/>
        <v>0</v>
      </c>
      <c r="S1261" s="84">
        <f t="shared" si="629"/>
        <v>0</v>
      </c>
      <c r="T1261" s="84">
        <f t="shared" si="629"/>
        <v>0</v>
      </c>
      <c r="U1261" s="84">
        <f t="shared" si="629"/>
        <v>0</v>
      </c>
      <c r="V1261" s="21"/>
      <c r="W1261" s="21"/>
      <c r="X1261" s="21"/>
      <c r="Y1261" s="12"/>
    </row>
    <row r="1262" spans="1:25" s="23" customFormat="1" ht="15.75" hidden="1" x14ac:dyDescent="0.2">
      <c r="A1262" s="24" t="s">
        <v>225</v>
      </c>
      <c r="B1262" s="25">
        <v>12</v>
      </c>
      <c r="C1262" s="50" t="s">
        <v>23</v>
      </c>
      <c r="D1262" s="27">
        <v>323</v>
      </c>
      <c r="E1262" s="20"/>
      <c r="F1262" s="20"/>
      <c r="G1262" s="84">
        <f>SUM(G1263)</f>
        <v>40000</v>
      </c>
      <c r="H1262" s="84">
        <f t="shared" ref="H1262:U1262" si="630">SUM(H1263)</f>
        <v>40000</v>
      </c>
      <c r="I1262" s="84">
        <f t="shared" si="630"/>
        <v>0</v>
      </c>
      <c r="J1262" s="84">
        <f t="shared" si="630"/>
        <v>0</v>
      </c>
      <c r="K1262" s="84">
        <f t="shared" si="630"/>
        <v>0</v>
      </c>
      <c r="L1262" s="85" t="str">
        <f t="shared" si="605"/>
        <v>-</v>
      </c>
      <c r="M1262" s="84">
        <f t="shared" si="630"/>
        <v>0</v>
      </c>
      <c r="N1262" s="84">
        <f t="shared" si="630"/>
        <v>0</v>
      </c>
      <c r="O1262" s="84">
        <f t="shared" si="630"/>
        <v>40000</v>
      </c>
      <c r="P1262" s="84">
        <f t="shared" si="630"/>
        <v>40000</v>
      </c>
      <c r="Q1262" s="84">
        <f t="shared" si="630"/>
        <v>0</v>
      </c>
      <c r="R1262" s="84">
        <f t="shared" si="630"/>
        <v>0</v>
      </c>
      <c r="S1262" s="84">
        <f t="shared" si="630"/>
        <v>0</v>
      </c>
      <c r="T1262" s="84">
        <f t="shared" si="630"/>
        <v>0</v>
      </c>
      <c r="U1262" s="84">
        <f t="shared" si="630"/>
        <v>0</v>
      </c>
      <c r="V1262" s="21"/>
      <c r="W1262" s="21"/>
      <c r="X1262" s="21"/>
      <c r="Y1262" s="12"/>
    </row>
    <row r="1263" spans="1:25" hidden="1" x14ac:dyDescent="0.2">
      <c r="A1263" s="28" t="s">
        <v>225</v>
      </c>
      <c r="B1263" s="29">
        <v>12</v>
      </c>
      <c r="C1263" s="51" t="s">
        <v>23</v>
      </c>
      <c r="D1263" s="54">
        <v>3237</v>
      </c>
      <c r="E1263" s="32" t="s">
        <v>36</v>
      </c>
      <c r="G1263" s="1">
        <v>40000</v>
      </c>
      <c r="H1263" s="1">
        <v>40000</v>
      </c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</row>
    <row r="1264" spans="1:25" s="23" customFormat="1" ht="15.75" hidden="1" x14ac:dyDescent="0.2">
      <c r="A1264" s="24" t="s">
        <v>225</v>
      </c>
      <c r="B1264" s="25">
        <v>12</v>
      </c>
      <c r="C1264" s="50" t="s">
        <v>23</v>
      </c>
      <c r="D1264" s="40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2"/>
    </row>
    <row r="1265" spans="1:25" hidden="1" x14ac:dyDescent="0.2">
      <c r="A1265" s="28" t="s">
        <v>225</v>
      </c>
      <c r="B1265" s="29">
        <v>12</v>
      </c>
      <c r="C1265" s="51" t="s">
        <v>23</v>
      </c>
      <c r="D1265" s="54">
        <v>4227</v>
      </c>
      <c r="E1265" s="32" t="s">
        <v>132</v>
      </c>
      <c r="G1265" s="1">
        <v>60000</v>
      </c>
      <c r="H1265" s="1">
        <v>60000</v>
      </c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</row>
    <row r="1266" spans="1:25" s="23" customFormat="1" ht="15.75" hidden="1" x14ac:dyDescent="0.2">
      <c r="A1266" s="24" t="s">
        <v>225</v>
      </c>
      <c r="B1266" s="25">
        <v>51</v>
      </c>
      <c r="C1266" s="50" t="s">
        <v>23</v>
      </c>
      <c r="D1266" s="40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2"/>
    </row>
    <row r="1267" spans="1:25" hidden="1" x14ac:dyDescent="0.2">
      <c r="A1267" s="28" t="s">
        <v>225</v>
      </c>
      <c r="B1267" s="29">
        <v>51</v>
      </c>
      <c r="C1267" s="51" t="s">
        <v>23</v>
      </c>
      <c r="D1267" s="54">
        <v>3237</v>
      </c>
      <c r="E1267" s="32" t="s">
        <v>36</v>
      </c>
      <c r="G1267" s="1">
        <v>660000</v>
      </c>
      <c r="H1267" s="56"/>
      <c r="J1267" s="56"/>
      <c r="L1267" s="33" t="str">
        <f t="shared" si="605"/>
        <v>-</v>
      </c>
      <c r="M1267" s="1">
        <v>0</v>
      </c>
      <c r="N1267" s="56"/>
      <c r="O1267" s="1">
        <v>660000</v>
      </c>
      <c r="P1267" s="56"/>
      <c r="Q1267" s="1">
        <v>0</v>
      </c>
      <c r="R1267" s="1"/>
      <c r="S1267" s="56"/>
      <c r="T1267" s="1"/>
      <c r="U1267" s="56"/>
    </row>
    <row r="1268" spans="1:25" s="23" customFormat="1" ht="15.75" hidden="1" x14ac:dyDescent="0.2">
      <c r="A1268" s="24" t="s">
        <v>225</v>
      </c>
      <c r="B1268" s="25">
        <v>51</v>
      </c>
      <c r="C1268" s="50" t="s">
        <v>23</v>
      </c>
      <c r="D1268" s="40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2"/>
    </row>
    <row r="1269" spans="1:25" hidden="1" x14ac:dyDescent="0.2">
      <c r="A1269" s="28" t="s">
        <v>225</v>
      </c>
      <c r="B1269" s="29">
        <v>51</v>
      </c>
      <c r="C1269" s="51" t="s">
        <v>23</v>
      </c>
      <c r="D1269" s="54">
        <v>3821</v>
      </c>
      <c r="E1269" s="32" t="s">
        <v>38</v>
      </c>
      <c r="G1269" s="1">
        <v>4250560</v>
      </c>
      <c r="H1269" s="56"/>
      <c r="J1269" s="56"/>
      <c r="L1269" s="33" t="str">
        <f>IF(I1269=0, "-", K1269/I1269*100)</f>
        <v>-</v>
      </c>
      <c r="M1269" s="1">
        <v>0</v>
      </c>
      <c r="N1269" s="56"/>
      <c r="O1269" s="1">
        <v>3430000</v>
      </c>
      <c r="P1269" s="56"/>
      <c r="Q1269" s="1">
        <v>0</v>
      </c>
      <c r="R1269" s="1"/>
      <c r="S1269" s="56"/>
      <c r="T1269" s="1"/>
      <c r="U1269" s="56"/>
    </row>
    <row r="1270" spans="1:25" s="23" customFormat="1" ht="15.75" hidden="1" x14ac:dyDescent="0.2">
      <c r="A1270" s="24" t="s">
        <v>225</v>
      </c>
      <c r="B1270" s="25">
        <v>51</v>
      </c>
      <c r="C1270" s="50" t="s">
        <v>23</v>
      </c>
      <c r="D1270" s="40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2"/>
    </row>
    <row r="1271" spans="1:25" hidden="1" x14ac:dyDescent="0.2">
      <c r="A1271" s="28" t="s">
        <v>225</v>
      </c>
      <c r="B1271" s="29">
        <v>51</v>
      </c>
      <c r="C1271" s="51" t="s">
        <v>23</v>
      </c>
      <c r="D1271" s="54">
        <v>4221</v>
      </c>
      <c r="E1271" s="32" t="s">
        <v>129</v>
      </c>
      <c r="G1271" s="1">
        <v>0</v>
      </c>
      <c r="H1271" s="56"/>
      <c r="J1271" s="56"/>
      <c r="L1271" s="33" t="str">
        <f>IF(I1271=0, "-", K1271/I1271*100)</f>
        <v>-</v>
      </c>
      <c r="M1271" s="1">
        <v>0</v>
      </c>
      <c r="N1271" s="56"/>
      <c r="O1271" s="1"/>
      <c r="P1271" s="56"/>
      <c r="Q1271" s="1">
        <v>0</v>
      </c>
      <c r="R1271" s="1"/>
      <c r="S1271" s="56"/>
      <c r="T1271" s="1"/>
      <c r="U1271" s="56"/>
    </row>
    <row r="1272" spans="1:25" hidden="1" x14ac:dyDescent="0.2">
      <c r="A1272" s="28" t="s">
        <v>225</v>
      </c>
      <c r="B1272" s="29">
        <v>51</v>
      </c>
      <c r="C1272" s="51" t="s">
        <v>23</v>
      </c>
      <c r="D1272" s="54">
        <v>4227</v>
      </c>
      <c r="E1272" s="32" t="s">
        <v>132</v>
      </c>
      <c r="G1272" s="1">
        <v>175000</v>
      </c>
      <c r="H1272" s="56"/>
      <c r="J1272" s="56"/>
      <c r="L1272" s="33" t="str">
        <f>IF(I1272=0, "-", K1272/I1272*100)</f>
        <v>-</v>
      </c>
      <c r="M1272" s="1">
        <v>0</v>
      </c>
      <c r="N1272" s="56"/>
      <c r="O1272" s="1">
        <v>175000</v>
      </c>
      <c r="P1272" s="56"/>
      <c r="Q1272" s="1">
        <v>0</v>
      </c>
      <c r="R1272" s="1"/>
      <c r="S1272" s="56"/>
      <c r="T1272" s="1"/>
      <c r="U1272" s="56"/>
    </row>
    <row r="1273" spans="1:25" ht="15.75" x14ac:dyDescent="0.2">
      <c r="A1273" s="164" t="s">
        <v>187</v>
      </c>
      <c r="B1273" s="164"/>
      <c r="C1273" s="164"/>
      <c r="D1273" s="164"/>
      <c r="E1273" s="164"/>
      <c r="F1273" s="164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 x14ac:dyDescent="0.2">
      <c r="A1274" s="165" t="s">
        <v>176</v>
      </c>
      <c r="B1274" s="165"/>
      <c r="C1274" s="165"/>
      <c r="D1274" s="165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21"/>
      <c r="W1274" s="21"/>
      <c r="X1274" s="21"/>
      <c r="Y1274" s="12"/>
    </row>
    <row r="1275" spans="1:25" s="23" customFormat="1" ht="15.75" hidden="1" x14ac:dyDescent="0.2">
      <c r="A1275" s="24" t="s">
        <v>176</v>
      </c>
      <c r="B1275" s="25">
        <v>11</v>
      </c>
      <c r="C1275" s="50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21">
        <v>8940000</v>
      </c>
      <c r="W1275" s="21"/>
      <c r="X1275" s="21"/>
      <c r="Y1275" s="12" t="s">
        <v>582</v>
      </c>
    </row>
    <row r="1276" spans="1:25" ht="15.75" hidden="1" x14ac:dyDescent="0.2">
      <c r="A1276" s="28" t="s">
        <v>176</v>
      </c>
      <c r="B1276" s="29">
        <v>11</v>
      </c>
      <c r="C1276" s="51" t="s">
        <v>25</v>
      </c>
      <c r="D1276" s="54" t="s">
        <v>177</v>
      </c>
      <c r="E1276" s="32" t="s">
        <v>19</v>
      </c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21">
        <f>O1275+O1277+O1279</f>
        <v>8940000</v>
      </c>
      <c r="Y1276" s="12" t="s">
        <v>583</v>
      </c>
    </row>
    <row r="1277" spans="1:25" s="23" customFormat="1" ht="15.75" hidden="1" x14ac:dyDescent="0.2">
      <c r="A1277" s="24" t="s">
        <v>176</v>
      </c>
      <c r="B1277" s="25">
        <v>11</v>
      </c>
      <c r="C1277" s="50" t="s">
        <v>25</v>
      </c>
      <c r="D1277" s="40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1">
        <f>V1275-V1276</f>
        <v>0</v>
      </c>
      <c r="W1277" s="1"/>
      <c r="X1277" s="1"/>
      <c r="Y1277" s="69" t="s">
        <v>570</v>
      </c>
    </row>
    <row r="1278" spans="1:25" hidden="1" x14ac:dyDescent="0.2">
      <c r="A1278" s="28" t="s">
        <v>176</v>
      </c>
      <c r="B1278" s="29">
        <v>11</v>
      </c>
      <c r="C1278" s="51" t="s">
        <v>25</v>
      </c>
      <c r="D1278" s="54" t="s">
        <v>178</v>
      </c>
      <c r="E1278" s="32" t="s">
        <v>138</v>
      </c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 x14ac:dyDescent="0.2">
      <c r="A1279" s="24" t="s">
        <v>176</v>
      </c>
      <c r="B1279" s="25">
        <v>11</v>
      </c>
      <c r="C1279" s="50" t="s">
        <v>25</v>
      </c>
      <c r="D1279" s="40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21"/>
      <c r="W1279" s="21"/>
      <c r="X1279" s="21"/>
      <c r="Y1279" s="12"/>
    </row>
    <row r="1280" spans="1:25" hidden="1" x14ac:dyDescent="0.2">
      <c r="A1280" s="28" t="s">
        <v>176</v>
      </c>
      <c r="B1280" s="29">
        <v>11</v>
      </c>
      <c r="C1280" s="51" t="s">
        <v>25</v>
      </c>
      <c r="D1280" s="54" t="s">
        <v>179</v>
      </c>
      <c r="E1280" s="32" t="s">
        <v>280</v>
      </c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 x14ac:dyDescent="0.2">
      <c r="A1281" s="28" t="s">
        <v>176</v>
      </c>
      <c r="B1281" s="29">
        <v>11</v>
      </c>
      <c r="C1281" s="51" t="s">
        <v>25</v>
      </c>
      <c r="D1281" s="54" t="s">
        <v>180</v>
      </c>
      <c r="E1281" s="32" t="s">
        <v>258</v>
      </c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 x14ac:dyDescent="0.2">
      <c r="A1282" s="24" t="s">
        <v>176</v>
      </c>
      <c r="B1282" s="25">
        <v>11</v>
      </c>
      <c r="C1282" s="50" t="s">
        <v>25</v>
      </c>
      <c r="D1282" s="40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21"/>
      <c r="W1282" s="21"/>
      <c r="X1282" s="21"/>
      <c r="Y1282" s="12"/>
    </row>
    <row r="1283" spans="1:25" hidden="1" x14ac:dyDescent="0.2">
      <c r="A1283" s="28" t="s">
        <v>176</v>
      </c>
      <c r="B1283" s="29">
        <v>11</v>
      </c>
      <c r="C1283" s="51" t="s">
        <v>25</v>
      </c>
      <c r="D1283" s="54" t="s">
        <v>181</v>
      </c>
      <c r="E1283" s="32" t="s">
        <v>115</v>
      </c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 x14ac:dyDescent="0.2">
      <c r="A1284" s="24" t="s">
        <v>176</v>
      </c>
      <c r="B1284" s="25">
        <v>11</v>
      </c>
      <c r="C1284" s="50" t="s">
        <v>25</v>
      </c>
      <c r="D1284" s="40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21"/>
      <c r="W1284" s="21"/>
      <c r="X1284" s="21"/>
      <c r="Y1284" s="12"/>
    </row>
    <row r="1285" spans="1:25" hidden="1" x14ac:dyDescent="0.2">
      <c r="A1285" s="28" t="s">
        <v>176</v>
      </c>
      <c r="B1285" s="29">
        <v>11</v>
      </c>
      <c r="C1285" s="51" t="s">
        <v>25</v>
      </c>
      <c r="D1285" s="54" t="s">
        <v>182</v>
      </c>
      <c r="E1285" s="32" t="s">
        <v>118</v>
      </c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 x14ac:dyDescent="0.2">
      <c r="A1286" s="28" t="s">
        <v>176</v>
      </c>
      <c r="B1286" s="29">
        <v>11</v>
      </c>
      <c r="C1286" s="51" t="s">
        <v>25</v>
      </c>
      <c r="D1286" s="54">
        <v>3235</v>
      </c>
      <c r="E1286" s="32" t="s">
        <v>42</v>
      </c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 x14ac:dyDescent="0.2">
      <c r="A1287" s="24" t="s">
        <v>176</v>
      </c>
      <c r="B1287" s="25">
        <v>11</v>
      </c>
      <c r="C1287" s="50" t="s">
        <v>25</v>
      </c>
      <c r="D1287" s="40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21"/>
      <c r="W1287" s="21"/>
      <c r="X1287" s="21"/>
      <c r="Y1287" s="12"/>
    </row>
    <row r="1288" spans="1:25" hidden="1" x14ac:dyDescent="0.2">
      <c r="A1288" s="28" t="s">
        <v>176</v>
      </c>
      <c r="B1288" s="29">
        <v>11</v>
      </c>
      <c r="C1288" s="51" t="s">
        <v>25</v>
      </c>
      <c r="D1288" s="54">
        <v>3294</v>
      </c>
      <c r="E1288" s="32" t="s">
        <v>37</v>
      </c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 x14ac:dyDescent="0.2">
      <c r="A1289" s="165" t="s">
        <v>270</v>
      </c>
      <c r="B1289" s="166"/>
      <c r="C1289" s="166"/>
      <c r="D1289" s="166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21"/>
      <c r="W1289" s="21"/>
      <c r="X1289" s="21"/>
      <c r="Y1289" s="12"/>
    </row>
    <row r="1290" spans="1:25" s="23" customFormat="1" ht="15.75" hidden="1" x14ac:dyDescent="0.2">
      <c r="A1290" s="24" t="s">
        <v>270</v>
      </c>
      <c r="B1290" s="25">
        <v>11</v>
      </c>
      <c r="C1290" s="50" t="s">
        <v>25</v>
      </c>
      <c r="D1290" s="40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21"/>
      <c r="W1290" s="21"/>
      <c r="X1290" s="21"/>
      <c r="Y1290" s="12"/>
    </row>
    <row r="1291" spans="1:25" hidden="1" x14ac:dyDescent="0.2">
      <c r="A1291" s="28" t="s">
        <v>270</v>
      </c>
      <c r="B1291" s="29">
        <v>11</v>
      </c>
      <c r="C1291" s="51" t="s">
        <v>25</v>
      </c>
      <c r="D1291" s="54" t="s">
        <v>159</v>
      </c>
      <c r="E1291" s="32" t="s">
        <v>129</v>
      </c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32" customFormat="1" x14ac:dyDescent="0.2">
      <c r="A1308" s="28"/>
      <c r="B1308" s="29"/>
      <c r="C1308" s="51"/>
      <c r="D1308" s="54"/>
      <c r="G1308" s="1"/>
      <c r="H1308" s="1"/>
      <c r="I1308" s="1"/>
      <c r="J1308" s="1"/>
      <c r="K1308" s="1"/>
      <c r="L1308" s="33"/>
      <c r="V1308" s="101"/>
      <c r="W1308" s="101"/>
      <c r="X1308" s="101"/>
      <c r="Y1308" s="106"/>
    </row>
    <row r="1309" spans="1:25" s="32" customFormat="1" x14ac:dyDescent="0.2">
      <c r="A1309" s="28"/>
      <c r="B1309" s="29"/>
      <c r="C1309" s="51"/>
      <c r="D1309" s="54"/>
      <c r="G1309" s="1"/>
      <c r="H1309" s="1"/>
      <c r="I1309" s="1"/>
      <c r="J1309" s="1"/>
      <c r="K1309" s="1"/>
      <c r="L1309" s="33"/>
      <c r="V1309" s="101"/>
      <c r="W1309" s="101"/>
      <c r="X1309" s="101"/>
      <c r="Y1309" s="106"/>
    </row>
    <row r="1310" spans="1:25" s="32" customFormat="1" x14ac:dyDescent="0.2">
      <c r="A1310" s="28"/>
      <c r="B1310" s="29"/>
      <c r="C1310" s="51"/>
      <c r="D1310" s="54"/>
      <c r="G1310" s="1"/>
      <c r="H1310" s="1"/>
      <c r="I1310" s="1"/>
      <c r="J1310" s="1"/>
      <c r="K1310" s="1"/>
      <c r="L1310" s="33"/>
      <c r="V1310" s="101"/>
      <c r="W1310" s="101"/>
      <c r="X1310" s="101"/>
      <c r="Y1310" s="106"/>
    </row>
    <row r="1311" spans="1:25" s="32" customFormat="1" x14ac:dyDescent="0.2">
      <c r="A1311" s="28"/>
      <c r="B1311" s="29"/>
      <c r="C1311" s="51"/>
      <c r="D1311" s="54"/>
      <c r="G1311" s="1"/>
      <c r="H1311" s="1"/>
      <c r="I1311" s="1"/>
      <c r="J1311" s="1"/>
      <c r="K1311" s="1"/>
      <c r="L1311" s="33"/>
      <c r="V1311" s="101"/>
      <c r="W1311" s="101"/>
      <c r="X1311" s="101"/>
      <c r="Y1311" s="106"/>
    </row>
    <row r="1320" spans="12:21" x14ac:dyDescent="0.2">
      <c r="L1320" s="1"/>
      <c r="M1320" s="1"/>
      <c r="N1320" s="1"/>
      <c r="O1320" s="1"/>
      <c r="P1320" s="1"/>
      <c r="Q1320" s="1">
        <f>SUBTOTAL(9,Q6:Q1279)</f>
        <v>47911067362</v>
      </c>
      <c r="R1320" s="1"/>
      <c r="S1320" s="1"/>
      <c r="T1320" s="1"/>
      <c r="U1320" s="1"/>
    </row>
    <row r="1321" spans="12:21" x14ac:dyDescent="0.2">
      <c r="M1321" s="1"/>
      <c r="N1321" s="1"/>
      <c r="O1321" s="1"/>
      <c r="P1321" s="1"/>
      <c r="Q1321" s="1"/>
      <c r="R1321" s="1"/>
      <c r="S1321" s="1"/>
      <c r="T1321" s="1"/>
      <c r="U1321" s="1"/>
    </row>
  </sheetData>
  <autoFilter ref="A1:U1319" xr:uid="{00000000-0009-0000-0000-000000000000}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1FCE7D9F-8199-420A-BAB8-BE5D04BB8126}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3477F73B-672A-4C49-85F3-4EAD4685E5F0}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 xr:uid="{83525D62-9676-4203-9717-BB4B41020839}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N56"/>
  <sheetViews>
    <sheetView tabSelected="1" zoomScale="80" zoomScaleNormal="80" zoomScaleSheetLayoutView="70" zoomScalePageLayoutView="81" workbookViewId="0">
      <pane xSplit="6" ySplit="3" topLeftCell="G31" activePane="bottomRight" state="frozen"/>
      <selection pane="topRight" activeCell="G1" sqref="G1"/>
      <selection pane="bottomLeft" activeCell="A3" sqref="A3"/>
      <selection pane="bottomRight" activeCell="A56" sqref="A56:G56"/>
    </sheetView>
  </sheetViews>
  <sheetFormatPr defaultColWidth="9.140625" defaultRowHeight="15.75" x14ac:dyDescent="0.2"/>
  <cols>
    <col min="1" max="1" width="13.42578125" style="121" customWidth="1"/>
    <col min="2" max="2" width="13.42578125" style="115" customWidth="1"/>
    <col min="3" max="3" width="7.28515625" style="111" customWidth="1"/>
    <col min="4" max="4" width="8.42578125" style="112" customWidth="1"/>
    <col min="5" max="5" width="7.28515625" style="122" customWidth="1"/>
    <col min="6" max="6" width="48.28515625" style="128" customWidth="1"/>
    <col min="7" max="7" width="31.140625" style="124" customWidth="1"/>
    <col min="8" max="13" width="17" style="123" customWidth="1"/>
    <col min="14" max="14" width="130" style="118" customWidth="1"/>
    <col min="15" max="15" width="12.7109375" style="118" bestFit="1" customWidth="1"/>
    <col min="16" max="16384" width="9.140625" style="118"/>
  </cols>
  <sheetData>
    <row r="1" spans="1:14" s="130" customFormat="1" ht="36" customHeight="1" x14ac:dyDescent="0.2">
      <c r="A1" s="198" t="s">
        <v>594</v>
      </c>
      <c r="B1" s="200" t="s">
        <v>166</v>
      </c>
      <c r="C1" s="202" t="s">
        <v>63</v>
      </c>
      <c r="D1" s="204" t="s">
        <v>17</v>
      </c>
      <c r="E1" s="202" t="s">
        <v>48</v>
      </c>
      <c r="F1" s="192" t="s">
        <v>591</v>
      </c>
      <c r="G1" s="187" t="s">
        <v>592</v>
      </c>
      <c r="H1" s="187" t="s">
        <v>610</v>
      </c>
      <c r="I1" s="190" t="s">
        <v>611</v>
      </c>
      <c r="J1" s="191"/>
      <c r="K1" s="187" t="s">
        <v>614</v>
      </c>
      <c r="L1" s="187" t="s">
        <v>615</v>
      </c>
      <c r="M1" s="187" t="s">
        <v>617</v>
      </c>
      <c r="N1" s="187" t="s">
        <v>618</v>
      </c>
    </row>
    <row r="2" spans="1:14" s="130" customFormat="1" ht="18.75" customHeight="1" x14ac:dyDescent="0.2">
      <c r="A2" s="199"/>
      <c r="B2" s="201"/>
      <c r="C2" s="203"/>
      <c r="D2" s="205"/>
      <c r="E2" s="203"/>
      <c r="F2" s="193"/>
      <c r="G2" s="188"/>
      <c r="H2" s="194"/>
      <c r="I2" s="147" t="s">
        <v>612</v>
      </c>
      <c r="J2" s="147" t="s">
        <v>613</v>
      </c>
      <c r="K2" s="189"/>
      <c r="L2" s="188"/>
      <c r="M2" s="188"/>
      <c r="N2" s="188"/>
    </row>
    <row r="3" spans="1:14" s="161" customFormat="1" ht="18" customHeight="1" x14ac:dyDescent="0.2">
      <c r="A3" s="154"/>
      <c r="B3" s="155"/>
      <c r="C3" s="156"/>
      <c r="D3" s="157"/>
      <c r="E3" s="158"/>
      <c r="F3" s="159"/>
      <c r="G3" s="160"/>
      <c r="H3" s="160">
        <v>1</v>
      </c>
      <c r="I3" s="162">
        <v>2</v>
      </c>
      <c r="J3" s="162">
        <v>3</v>
      </c>
      <c r="K3" s="160">
        <v>4</v>
      </c>
      <c r="L3" s="160">
        <v>5</v>
      </c>
      <c r="M3" s="160" t="s">
        <v>616</v>
      </c>
      <c r="N3" s="160">
        <v>7</v>
      </c>
    </row>
    <row r="4" spans="1:14" ht="31.5" x14ac:dyDescent="0.2">
      <c r="A4" s="145" t="s">
        <v>606</v>
      </c>
      <c r="B4" s="195" t="s">
        <v>596</v>
      </c>
      <c r="C4" s="196"/>
      <c r="D4" s="196"/>
      <c r="E4" s="197"/>
      <c r="F4" s="127" t="s">
        <v>595</v>
      </c>
      <c r="G4" s="120"/>
      <c r="H4" s="113">
        <f>H5+H17+H28+H35</f>
        <v>35981000</v>
      </c>
      <c r="I4" s="113">
        <f>I5+I17+I28+I35</f>
        <v>500000</v>
      </c>
      <c r="J4" s="113">
        <f>J5+J17+J28+J35</f>
        <v>15122000</v>
      </c>
      <c r="K4" s="113">
        <f>K5+K17+K28+K35</f>
        <v>0</v>
      </c>
      <c r="L4" s="113">
        <f>L5+L17+L28+L35</f>
        <v>0</v>
      </c>
      <c r="M4" s="113">
        <f t="shared" ref="M4:M34" si="0">H4-I4+J4-K4+L4</f>
        <v>50603000</v>
      </c>
    </row>
    <row r="5" spans="1:14" ht="33.75" x14ac:dyDescent="0.2">
      <c r="A5" s="144" t="s">
        <v>606</v>
      </c>
      <c r="B5" s="135" t="s">
        <v>602</v>
      </c>
      <c r="C5" s="135"/>
      <c r="D5" s="135"/>
      <c r="E5" s="136"/>
      <c r="F5" s="137" t="s">
        <v>598</v>
      </c>
      <c r="G5" s="138" t="s">
        <v>593</v>
      </c>
      <c r="H5" s="139">
        <f>H6+H14</f>
        <v>23000</v>
      </c>
      <c r="I5" s="139">
        <f>I6+I14</f>
        <v>0</v>
      </c>
      <c r="J5" s="139">
        <f>J6+J14</f>
        <v>0</v>
      </c>
      <c r="K5" s="139">
        <f>K6+K14</f>
        <v>0</v>
      </c>
      <c r="L5" s="139">
        <f>L6+L14</f>
        <v>0</v>
      </c>
      <c r="M5" s="139">
        <f t="shared" si="0"/>
        <v>23000</v>
      </c>
    </row>
    <row r="6" spans="1:14" s="114" customFormat="1" x14ac:dyDescent="0.2">
      <c r="A6" s="143" t="s">
        <v>606</v>
      </c>
      <c r="B6" s="131" t="s">
        <v>602</v>
      </c>
      <c r="C6" s="132">
        <v>11</v>
      </c>
      <c r="D6" s="131"/>
      <c r="E6" s="133">
        <v>31</v>
      </c>
      <c r="F6" s="134"/>
      <c r="G6" s="134"/>
      <c r="H6" s="140">
        <f>H7+H10+H12</f>
        <v>17000</v>
      </c>
      <c r="I6" s="140">
        <f>I7+I10+I12</f>
        <v>0</v>
      </c>
      <c r="J6" s="140">
        <f>J7+J10+J12</f>
        <v>0</v>
      </c>
      <c r="K6" s="140">
        <f>K7+K10+K12</f>
        <v>0</v>
      </c>
      <c r="L6" s="140">
        <f>L7+L10+L12</f>
        <v>0</v>
      </c>
      <c r="M6" s="140">
        <f t="shared" si="0"/>
        <v>17000</v>
      </c>
    </row>
    <row r="7" spans="1:14" x14ac:dyDescent="0.2">
      <c r="A7" s="121" t="s">
        <v>606</v>
      </c>
      <c r="B7" s="115" t="s">
        <v>602</v>
      </c>
      <c r="C7" s="116">
        <v>11</v>
      </c>
      <c r="D7" s="121"/>
      <c r="E7" s="119">
        <v>311</v>
      </c>
      <c r="F7" s="125"/>
      <c r="G7" s="141"/>
      <c r="H7" s="117">
        <f>H8+H9</f>
        <v>10000</v>
      </c>
      <c r="I7" s="117">
        <f>I8+I9</f>
        <v>0</v>
      </c>
      <c r="J7" s="117">
        <f>J8+J9</f>
        <v>0</v>
      </c>
      <c r="K7" s="117">
        <f>K8+K9</f>
        <v>0</v>
      </c>
      <c r="L7" s="117">
        <f>L8+L9</f>
        <v>0</v>
      </c>
      <c r="M7" s="117">
        <f t="shared" si="0"/>
        <v>10000</v>
      </c>
    </row>
    <row r="8" spans="1:14" ht="15" x14ac:dyDescent="0.2">
      <c r="A8" s="112" t="s">
        <v>606</v>
      </c>
      <c r="B8" s="110" t="s">
        <v>602</v>
      </c>
      <c r="C8" s="111">
        <v>11</v>
      </c>
      <c r="D8" s="112" t="s">
        <v>25</v>
      </c>
      <c r="E8" s="122">
        <v>3111</v>
      </c>
      <c r="F8" s="126" t="s">
        <v>19</v>
      </c>
      <c r="H8" s="142">
        <v>8000</v>
      </c>
      <c r="I8" s="142"/>
      <c r="J8" s="142"/>
      <c r="K8" s="142"/>
      <c r="L8" s="142"/>
      <c r="M8" s="142">
        <f t="shared" si="0"/>
        <v>8000</v>
      </c>
    </row>
    <row r="9" spans="1:14" ht="15" x14ac:dyDescent="0.2">
      <c r="A9" s="112" t="s">
        <v>606</v>
      </c>
      <c r="B9" s="110" t="s">
        <v>602</v>
      </c>
      <c r="C9" s="111">
        <v>11</v>
      </c>
      <c r="D9" s="112" t="s">
        <v>25</v>
      </c>
      <c r="E9" s="122">
        <v>3113</v>
      </c>
      <c r="F9" s="126" t="s">
        <v>20</v>
      </c>
      <c r="H9" s="142">
        <v>2000</v>
      </c>
      <c r="I9" s="142"/>
      <c r="J9" s="142"/>
      <c r="K9" s="142"/>
      <c r="L9" s="142"/>
      <c r="M9" s="142">
        <f t="shared" si="0"/>
        <v>2000</v>
      </c>
    </row>
    <row r="10" spans="1:14" x14ac:dyDescent="0.2">
      <c r="A10" s="121" t="s">
        <v>606</v>
      </c>
      <c r="B10" s="115" t="s">
        <v>602</v>
      </c>
      <c r="C10" s="116">
        <v>11</v>
      </c>
      <c r="D10" s="121"/>
      <c r="E10" s="119">
        <v>312</v>
      </c>
      <c r="F10" s="125"/>
      <c r="G10" s="141"/>
      <c r="H10" s="117">
        <f>H11</f>
        <v>5000</v>
      </c>
      <c r="I10" s="117">
        <f>I11</f>
        <v>0</v>
      </c>
      <c r="J10" s="117">
        <f>J11</f>
        <v>0</v>
      </c>
      <c r="K10" s="117">
        <f>K11</f>
        <v>0</v>
      </c>
      <c r="L10" s="117">
        <f>L11</f>
        <v>0</v>
      </c>
      <c r="M10" s="117">
        <f t="shared" si="0"/>
        <v>5000</v>
      </c>
    </row>
    <row r="11" spans="1:14" ht="15" x14ac:dyDescent="0.2">
      <c r="A11" s="112" t="s">
        <v>606</v>
      </c>
      <c r="B11" s="110" t="s">
        <v>602</v>
      </c>
      <c r="C11" s="111">
        <v>11</v>
      </c>
      <c r="D11" s="112" t="s">
        <v>25</v>
      </c>
      <c r="E11" s="122">
        <v>3121</v>
      </c>
      <c r="F11" s="126" t="s">
        <v>22</v>
      </c>
      <c r="H11" s="142">
        <v>5000</v>
      </c>
      <c r="I11" s="142"/>
      <c r="J11" s="142"/>
      <c r="K11" s="142"/>
      <c r="L11" s="142"/>
      <c r="M11" s="142">
        <f t="shared" si="0"/>
        <v>5000</v>
      </c>
    </row>
    <row r="12" spans="1:14" s="114" customFormat="1" x14ac:dyDescent="0.2">
      <c r="A12" s="121" t="s">
        <v>606</v>
      </c>
      <c r="B12" s="115" t="s">
        <v>602</v>
      </c>
      <c r="C12" s="116">
        <v>11</v>
      </c>
      <c r="D12" s="121"/>
      <c r="E12" s="119">
        <v>313</v>
      </c>
      <c r="F12" s="125"/>
      <c r="G12" s="141"/>
      <c r="H12" s="117">
        <f>H13</f>
        <v>2000</v>
      </c>
      <c r="I12" s="117">
        <f>I13</f>
        <v>0</v>
      </c>
      <c r="J12" s="117">
        <f>J13</f>
        <v>0</v>
      </c>
      <c r="K12" s="117">
        <f>K13</f>
        <v>0</v>
      </c>
      <c r="L12" s="117">
        <f>L13</f>
        <v>0</v>
      </c>
      <c r="M12" s="117">
        <f t="shared" si="0"/>
        <v>2000</v>
      </c>
    </row>
    <row r="13" spans="1:14" ht="15" x14ac:dyDescent="0.2">
      <c r="A13" s="112" t="s">
        <v>606</v>
      </c>
      <c r="B13" s="110" t="s">
        <v>602</v>
      </c>
      <c r="C13" s="111">
        <v>11</v>
      </c>
      <c r="D13" s="112" t="s">
        <v>25</v>
      </c>
      <c r="E13" s="122">
        <v>3132</v>
      </c>
      <c r="F13" s="126" t="s">
        <v>280</v>
      </c>
      <c r="H13" s="142">
        <v>2000</v>
      </c>
      <c r="I13" s="142"/>
      <c r="J13" s="142"/>
      <c r="K13" s="142"/>
      <c r="L13" s="142"/>
      <c r="M13" s="142">
        <f t="shared" si="0"/>
        <v>2000</v>
      </c>
    </row>
    <row r="14" spans="1:14" x14ac:dyDescent="0.2">
      <c r="A14" s="143" t="s">
        <v>606</v>
      </c>
      <c r="B14" s="131" t="s">
        <v>602</v>
      </c>
      <c r="C14" s="132">
        <v>11</v>
      </c>
      <c r="D14" s="131"/>
      <c r="E14" s="133">
        <v>32</v>
      </c>
      <c r="F14" s="134"/>
      <c r="G14" s="134"/>
      <c r="H14" s="140">
        <f t="shared" ref="H14:L15" si="1">H15</f>
        <v>6000</v>
      </c>
      <c r="I14" s="140">
        <f t="shared" si="1"/>
        <v>0</v>
      </c>
      <c r="J14" s="140">
        <f t="shared" si="1"/>
        <v>0</v>
      </c>
      <c r="K14" s="140">
        <f t="shared" si="1"/>
        <v>0</v>
      </c>
      <c r="L14" s="140">
        <f t="shared" si="1"/>
        <v>0</v>
      </c>
      <c r="M14" s="140">
        <f t="shared" si="0"/>
        <v>6000</v>
      </c>
    </row>
    <row r="15" spans="1:14" x14ac:dyDescent="0.2">
      <c r="A15" s="121" t="s">
        <v>606</v>
      </c>
      <c r="B15" s="115" t="s">
        <v>602</v>
      </c>
      <c r="C15" s="116">
        <v>11</v>
      </c>
      <c r="D15" s="121"/>
      <c r="E15" s="119">
        <v>329</v>
      </c>
      <c r="F15" s="125"/>
      <c r="G15" s="141"/>
      <c r="H15" s="117">
        <f t="shared" si="1"/>
        <v>6000</v>
      </c>
      <c r="I15" s="117">
        <f t="shared" si="1"/>
        <v>0</v>
      </c>
      <c r="J15" s="117">
        <f t="shared" si="1"/>
        <v>0</v>
      </c>
      <c r="K15" s="117">
        <f t="shared" si="1"/>
        <v>0</v>
      </c>
      <c r="L15" s="117">
        <f t="shared" si="1"/>
        <v>0</v>
      </c>
      <c r="M15" s="117">
        <f t="shared" si="0"/>
        <v>6000</v>
      </c>
    </row>
    <row r="16" spans="1:14" ht="15" x14ac:dyDescent="0.2">
      <c r="A16" s="112" t="s">
        <v>606</v>
      </c>
      <c r="B16" s="110" t="s">
        <v>602</v>
      </c>
      <c r="C16" s="111">
        <v>11</v>
      </c>
      <c r="D16" s="112" t="s">
        <v>25</v>
      </c>
      <c r="E16" s="122">
        <v>3299</v>
      </c>
      <c r="F16" s="126" t="s">
        <v>125</v>
      </c>
      <c r="H16" s="142">
        <v>6000</v>
      </c>
      <c r="I16" s="142"/>
      <c r="J16" s="142"/>
      <c r="K16" s="142"/>
      <c r="L16" s="142"/>
      <c r="M16" s="142">
        <f t="shared" si="0"/>
        <v>6000</v>
      </c>
    </row>
    <row r="17" spans="1:14" ht="33.75" x14ac:dyDescent="0.2">
      <c r="A17" s="144" t="s">
        <v>606</v>
      </c>
      <c r="B17" s="135" t="s">
        <v>603</v>
      </c>
      <c r="C17" s="135"/>
      <c r="D17" s="135"/>
      <c r="E17" s="136"/>
      <c r="F17" s="137" t="s">
        <v>599</v>
      </c>
      <c r="G17" s="138" t="s">
        <v>593</v>
      </c>
      <c r="H17" s="139">
        <f>H18+H22+H25</f>
        <v>30799032</v>
      </c>
      <c r="I17" s="139">
        <f>I18+I22+I25</f>
        <v>0</v>
      </c>
      <c r="J17" s="139">
        <f>J18+J22+J25</f>
        <v>15100000</v>
      </c>
      <c r="K17" s="139">
        <f>K18+K22+K25</f>
        <v>0</v>
      </c>
      <c r="L17" s="139">
        <f>L18+L22+L25</f>
        <v>0</v>
      </c>
      <c r="M17" s="139">
        <f t="shared" si="0"/>
        <v>45899032</v>
      </c>
    </row>
    <row r="18" spans="1:14" x14ac:dyDescent="0.2">
      <c r="A18" s="143" t="s">
        <v>606</v>
      </c>
      <c r="B18" s="131" t="s">
        <v>603</v>
      </c>
      <c r="C18" s="132">
        <v>11</v>
      </c>
      <c r="D18" s="131"/>
      <c r="E18" s="133">
        <v>32</v>
      </c>
      <c r="F18" s="134"/>
      <c r="G18" s="134"/>
      <c r="H18" s="140">
        <f>H19</f>
        <v>1700000</v>
      </c>
      <c r="I18" s="140">
        <f>I19</f>
        <v>0</v>
      </c>
      <c r="J18" s="140">
        <f>J19</f>
        <v>0</v>
      </c>
      <c r="K18" s="140">
        <f>K19</f>
        <v>0</v>
      </c>
      <c r="L18" s="140">
        <f>L19</f>
        <v>0</v>
      </c>
      <c r="M18" s="140">
        <f t="shared" si="0"/>
        <v>1700000</v>
      </c>
    </row>
    <row r="19" spans="1:14" s="114" customFormat="1" x14ac:dyDescent="0.2">
      <c r="A19" s="121" t="s">
        <v>606</v>
      </c>
      <c r="B19" s="115" t="s">
        <v>603</v>
      </c>
      <c r="C19" s="116">
        <v>11</v>
      </c>
      <c r="D19" s="121"/>
      <c r="E19" s="119">
        <v>323</v>
      </c>
      <c r="F19" s="125"/>
      <c r="G19" s="141"/>
      <c r="H19" s="117">
        <f>SUM(H20:H21)</f>
        <v>1700000</v>
      </c>
      <c r="I19" s="117">
        <f>SUM(I20:I21)</f>
        <v>0</v>
      </c>
      <c r="J19" s="117">
        <f>SUM(J20:J21)</f>
        <v>0</v>
      </c>
      <c r="K19" s="117">
        <f>SUM(K20:K21)</f>
        <v>0</v>
      </c>
      <c r="L19" s="117">
        <f>SUM(L20:L21)</f>
        <v>0</v>
      </c>
      <c r="M19" s="117">
        <f t="shared" si="0"/>
        <v>1700000</v>
      </c>
    </row>
    <row r="20" spans="1:14" ht="15" x14ac:dyDescent="0.2">
      <c r="A20" s="112" t="s">
        <v>606</v>
      </c>
      <c r="B20" s="110" t="s">
        <v>603</v>
      </c>
      <c r="C20" s="111">
        <v>11</v>
      </c>
      <c r="D20" s="112" t="s">
        <v>25</v>
      </c>
      <c r="E20" s="122">
        <v>3232</v>
      </c>
      <c r="F20" s="126" t="s">
        <v>118</v>
      </c>
      <c r="H20" s="142">
        <v>1450000</v>
      </c>
      <c r="I20" s="142"/>
      <c r="J20" s="142"/>
      <c r="K20" s="142"/>
      <c r="L20" s="142"/>
      <c r="M20" s="142">
        <f t="shared" si="0"/>
        <v>1450000</v>
      </c>
    </row>
    <row r="21" spans="1:14" ht="15" x14ac:dyDescent="0.2">
      <c r="A21" s="112" t="s">
        <v>606</v>
      </c>
      <c r="B21" s="110" t="s">
        <v>603</v>
      </c>
      <c r="C21" s="111">
        <v>11</v>
      </c>
      <c r="D21" s="112" t="s">
        <v>25</v>
      </c>
      <c r="E21" s="122">
        <v>3237</v>
      </c>
      <c r="F21" s="126" t="s">
        <v>36</v>
      </c>
      <c r="H21" s="142">
        <v>250000</v>
      </c>
      <c r="I21" s="142"/>
      <c r="J21" s="142"/>
      <c r="K21" s="142"/>
      <c r="L21" s="142"/>
      <c r="M21" s="142">
        <f t="shared" si="0"/>
        <v>250000</v>
      </c>
    </row>
    <row r="22" spans="1:14" x14ac:dyDescent="0.2">
      <c r="A22" s="143" t="s">
        <v>606</v>
      </c>
      <c r="B22" s="131" t="s">
        <v>603</v>
      </c>
      <c r="C22" s="132">
        <v>11</v>
      </c>
      <c r="D22" s="131"/>
      <c r="E22" s="133">
        <v>41</v>
      </c>
      <c r="F22" s="134"/>
      <c r="G22" s="134"/>
      <c r="H22" s="140">
        <f t="shared" ref="H22:L23" si="2">H23</f>
        <v>3000000</v>
      </c>
      <c r="I22" s="140">
        <f t="shared" si="2"/>
        <v>0</v>
      </c>
      <c r="J22" s="140">
        <f t="shared" si="2"/>
        <v>0</v>
      </c>
      <c r="K22" s="140">
        <f t="shared" si="2"/>
        <v>0</v>
      </c>
      <c r="L22" s="140">
        <f t="shared" si="2"/>
        <v>0</v>
      </c>
      <c r="M22" s="140">
        <f t="shared" si="0"/>
        <v>3000000</v>
      </c>
    </row>
    <row r="23" spans="1:14" s="114" customFormat="1" x14ac:dyDescent="0.2">
      <c r="A23" s="121" t="s">
        <v>606</v>
      </c>
      <c r="B23" s="115" t="s">
        <v>603</v>
      </c>
      <c r="C23" s="116">
        <v>11</v>
      </c>
      <c r="D23" s="121"/>
      <c r="E23" s="119">
        <v>411</v>
      </c>
      <c r="F23" s="125"/>
      <c r="G23" s="141"/>
      <c r="H23" s="117">
        <f t="shared" si="2"/>
        <v>3000000</v>
      </c>
      <c r="I23" s="117">
        <f t="shared" si="2"/>
        <v>0</v>
      </c>
      <c r="J23" s="117">
        <f t="shared" si="2"/>
        <v>0</v>
      </c>
      <c r="K23" s="117">
        <f t="shared" si="2"/>
        <v>0</v>
      </c>
      <c r="L23" s="117">
        <f t="shared" si="2"/>
        <v>0</v>
      </c>
      <c r="M23" s="117">
        <f t="shared" si="0"/>
        <v>3000000</v>
      </c>
    </row>
    <row r="24" spans="1:14" ht="15" x14ac:dyDescent="0.2">
      <c r="A24" s="112" t="s">
        <v>606</v>
      </c>
      <c r="B24" s="110" t="s">
        <v>603</v>
      </c>
      <c r="C24" s="111">
        <v>11</v>
      </c>
      <c r="D24" s="112" t="s">
        <v>25</v>
      </c>
      <c r="E24" s="122">
        <v>4111</v>
      </c>
      <c r="F24" s="126" t="s">
        <v>401</v>
      </c>
      <c r="H24" s="142">
        <v>3000000</v>
      </c>
      <c r="I24" s="142"/>
      <c r="J24" s="142"/>
      <c r="K24" s="142"/>
      <c r="L24" s="142"/>
      <c r="M24" s="142">
        <f t="shared" si="0"/>
        <v>3000000</v>
      </c>
    </row>
    <row r="25" spans="1:14" x14ac:dyDescent="0.2">
      <c r="A25" s="143" t="s">
        <v>606</v>
      </c>
      <c r="B25" s="131" t="s">
        <v>603</v>
      </c>
      <c r="C25" s="132">
        <v>11</v>
      </c>
      <c r="D25" s="131"/>
      <c r="E25" s="133">
        <v>42</v>
      </c>
      <c r="F25" s="134"/>
      <c r="G25" s="134"/>
      <c r="H25" s="140">
        <f t="shared" ref="H25:L26" si="3">H26</f>
        <v>26099032</v>
      </c>
      <c r="I25" s="140">
        <f t="shared" si="3"/>
        <v>0</v>
      </c>
      <c r="J25" s="140">
        <f t="shared" si="3"/>
        <v>15100000</v>
      </c>
      <c r="K25" s="140">
        <f t="shared" si="3"/>
        <v>0</v>
      </c>
      <c r="L25" s="140">
        <f t="shared" si="3"/>
        <v>0</v>
      </c>
      <c r="M25" s="140">
        <f t="shared" si="0"/>
        <v>41199032</v>
      </c>
    </row>
    <row r="26" spans="1:14" s="114" customFormat="1" x14ac:dyDescent="0.2">
      <c r="A26" s="121" t="s">
        <v>606</v>
      </c>
      <c r="B26" s="115" t="s">
        <v>603</v>
      </c>
      <c r="C26" s="116">
        <v>11</v>
      </c>
      <c r="D26" s="121"/>
      <c r="E26" s="119">
        <v>421</v>
      </c>
      <c r="F26" s="125"/>
      <c r="G26" s="141"/>
      <c r="H26" s="117">
        <f t="shared" si="3"/>
        <v>26099032</v>
      </c>
      <c r="I26" s="117">
        <f t="shared" si="3"/>
        <v>0</v>
      </c>
      <c r="J26" s="117">
        <f t="shared" si="3"/>
        <v>15100000</v>
      </c>
      <c r="K26" s="117">
        <f t="shared" si="3"/>
        <v>0</v>
      </c>
      <c r="L26" s="117">
        <f t="shared" si="3"/>
        <v>0</v>
      </c>
      <c r="M26" s="117">
        <f t="shared" si="0"/>
        <v>41199032</v>
      </c>
    </row>
    <row r="27" spans="1:14" ht="15" x14ac:dyDescent="0.2">
      <c r="A27" s="112" t="s">
        <v>606</v>
      </c>
      <c r="B27" s="110" t="s">
        <v>603</v>
      </c>
      <c r="C27" s="111">
        <v>11</v>
      </c>
      <c r="D27" s="112" t="s">
        <v>25</v>
      </c>
      <c r="E27" s="122">
        <v>4214</v>
      </c>
      <c r="F27" s="126" t="s">
        <v>154</v>
      </c>
      <c r="H27" s="142">
        <v>26099032</v>
      </c>
      <c r="I27" s="142"/>
      <c r="J27" s="142">
        <v>15100000</v>
      </c>
      <c r="K27" s="142"/>
      <c r="L27" s="142"/>
      <c r="M27" s="142">
        <f t="shared" si="0"/>
        <v>41199032</v>
      </c>
      <c r="N27" s="124"/>
    </row>
    <row r="28" spans="1:14" ht="33.75" x14ac:dyDescent="0.2">
      <c r="A28" s="144" t="s">
        <v>606</v>
      </c>
      <c r="B28" s="135" t="s">
        <v>604</v>
      </c>
      <c r="C28" s="135"/>
      <c r="D28" s="135"/>
      <c r="E28" s="136"/>
      <c r="F28" s="137" t="s">
        <v>600</v>
      </c>
      <c r="G28" s="138" t="s">
        <v>593</v>
      </c>
      <c r="H28" s="139">
        <f>H29</f>
        <v>4614168</v>
      </c>
      <c r="I28" s="139">
        <f>I29</f>
        <v>500000</v>
      </c>
      <c r="J28" s="139">
        <f>J29</f>
        <v>0</v>
      </c>
      <c r="K28" s="139">
        <f>K29</f>
        <v>0</v>
      </c>
      <c r="L28" s="139">
        <f>L29</f>
        <v>0</v>
      </c>
      <c r="M28" s="139">
        <f t="shared" si="0"/>
        <v>4114168</v>
      </c>
    </row>
    <row r="29" spans="1:14" s="114" customFormat="1" x14ac:dyDescent="0.2">
      <c r="A29" s="143" t="s">
        <v>606</v>
      </c>
      <c r="B29" s="131" t="s">
        <v>604</v>
      </c>
      <c r="C29" s="132">
        <v>11</v>
      </c>
      <c r="D29" s="131"/>
      <c r="E29" s="133">
        <v>34</v>
      </c>
      <c r="F29" s="134"/>
      <c r="G29" s="134"/>
      <c r="H29" s="140">
        <f>H30+H33</f>
        <v>4614168</v>
      </c>
      <c r="I29" s="140">
        <f>I30+I33</f>
        <v>500000</v>
      </c>
      <c r="J29" s="140">
        <f>J30+J33</f>
        <v>0</v>
      </c>
      <c r="K29" s="140">
        <f>K30+K33</f>
        <v>0</v>
      </c>
      <c r="L29" s="140">
        <f>L30+L33</f>
        <v>0</v>
      </c>
      <c r="M29" s="140">
        <f t="shared" si="0"/>
        <v>4114168</v>
      </c>
    </row>
    <row r="30" spans="1:14" x14ac:dyDescent="0.2">
      <c r="A30" s="121" t="s">
        <v>606</v>
      </c>
      <c r="B30" s="115" t="s">
        <v>604</v>
      </c>
      <c r="C30" s="116">
        <v>11</v>
      </c>
      <c r="D30" s="121"/>
      <c r="E30" s="119">
        <v>342</v>
      </c>
      <c r="F30" s="125"/>
      <c r="G30" s="141"/>
      <c r="H30" s="117">
        <f>H31+H32</f>
        <v>4214168</v>
      </c>
      <c r="I30" s="117">
        <f>I31+I32</f>
        <v>500000</v>
      </c>
      <c r="J30" s="117">
        <f>J31+J32</f>
        <v>0</v>
      </c>
      <c r="K30" s="117">
        <f>K31+K32</f>
        <v>0</v>
      </c>
      <c r="L30" s="117">
        <f>L31+L32</f>
        <v>0</v>
      </c>
      <c r="M30" s="117">
        <f t="shared" si="0"/>
        <v>3714168</v>
      </c>
    </row>
    <row r="31" spans="1:14" ht="45" x14ac:dyDescent="0.2">
      <c r="A31" s="112" t="s">
        <v>606</v>
      </c>
      <c r="B31" s="110" t="s">
        <v>604</v>
      </c>
      <c r="C31" s="111">
        <v>11</v>
      </c>
      <c r="D31" s="112" t="s">
        <v>25</v>
      </c>
      <c r="E31" s="122">
        <v>3422</v>
      </c>
      <c r="F31" s="126" t="s">
        <v>605</v>
      </c>
      <c r="H31" s="142">
        <v>2591109</v>
      </c>
      <c r="I31" s="142">
        <v>500000</v>
      </c>
      <c r="J31" s="142"/>
      <c r="K31" s="142"/>
      <c r="L31" s="142"/>
      <c r="M31" s="142">
        <f t="shared" si="0"/>
        <v>2091109</v>
      </c>
    </row>
    <row r="32" spans="1:14" s="114" customFormat="1" ht="45" x14ac:dyDescent="0.2">
      <c r="A32" s="112" t="s">
        <v>606</v>
      </c>
      <c r="B32" s="110" t="s">
        <v>604</v>
      </c>
      <c r="C32" s="111">
        <v>11</v>
      </c>
      <c r="D32" s="112" t="s">
        <v>25</v>
      </c>
      <c r="E32" s="122">
        <v>3423</v>
      </c>
      <c r="F32" s="126" t="s">
        <v>597</v>
      </c>
      <c r="G32" s="124"/>
      <c r="H32" s="142">
        <v>1623059</v>
      </c>
      <c r="I32" s="142"/>
      <c r="J32" s="142"/>
      <c r="K32" s="142"/>
      <c r="L32" s="142"/>
      <c r="M32" s="142">
        <f t="shared" si="0"/>
        <v>1623059</v>
      </c>
    </row>
    <row r="33" spans="1:13" x14ac:dyDescent="0.2">
      <c r="A33" s="121" t="s">
        <v>606</v>
      </c>
      <c r="B33" s="115" t="s">
        <v>604</v>
      </c>
      <c r="C33" s="116">
        <v>11</v>
      </c>
      <c r="D33" s="121"/>
      <c r="E33" s="119">
        <v>343</v>
      </c>
      <c r="F33" s="125"/>
      <c r="G33" s="141"/>
      <c r="H33" s="117">
        <f>H34</f>
        <v>400000</v>
      </c>
      <c r="I33" s="117">
        <f>I34</f>
        <v>0</v>
      </c>
      <c r="J33" s="117">
        <f>J34</f>
        <v>0</v>
      </c>
      <c r="K33" s="117">
        <f>K34</f>
        <v>0</v>
      </c>
      <c r="L33" s="117">
        <f>L34</f>
        <v>0</v>
      </c>
      <c r="M33" s="117">
        <f t="shared" si="0"/>
        <v>400000</v>
      </c>
    </row>
    <row r="34" spans="1:13" ht="15" x14ac:dyDescent="0.2">
      <c r="A34" s="112" t="s">
        <v>606</v>
      </c>
      <c r="B34" s="110" t="s">
        <v>604</v>
      </c>
      <c r="C34" s="111">
        <v>11</v>
      </c>
      <c r="D34" s="112" t="s">
        <v>25</v>
      </c>
      <c r="E34" s="122">
        <v>3434</v>
      </c>
      <c r="F34" s="126" t="s">
        <v>127</v>
      </c>
      <c r="H34" s="142">
        <v>400000</v>
      </c>
      <c r="I34" s="142"/>
      <c r="J34" s="142"/>
      <c r="K34" s="142"/>
      <c r="L34" s="142"/>
      <c r="M34" s="142">
        <f t="shared" si="0"/>
        <v>400000</v>
      </c>
    </row>
    <row r="35" spans="1:13" s="146" customFormat="1" ht="63" x14ac:dyDescent="0.2">
      <c r="A35" s="144" t="s">
        <v>606</v>
      </c>
      <c r="B35" s="135" t="s">
        <v>609</v>
      </c>
      <c r="C35" s="135"/>
      <c r="D35" s="135"/>
      <c r="E35" s="136"/>
      <c r="F35" s="137" t="s">
        <v>607</v>
      </c>
      <c r="G35" s="138" t="s">
        <v>593</v>
      </c>
      <c r="H35" s="139">
        <f>H43+H36+H40+H48+H52</f>
        <v>544800</v>
      </c>
      <c r="I35" s="139">
        <f>I43+I36+I40+I48+I52</f>
        <v>0</v>
      </c>
      <c r="J35" s="139">
        <f>J43+J36+J40+J48+J52</f>
        <v>22000</v>
      </c>
      <c r="K35" s="139">
        <f>K43+K36+K40+K48+K52</f>
        <v>0</v>
      </c>
      <c r="L35" s="139">
        <f>L43+L36+L40+L48+L52</f>
        <v>0</v>
      </c>
      <c r="M35" s="139">
        <f t="shared" ref="M35:M54" si="4">H35-I35+J35-K35+L35</f>
        <v>566800</v>
      </c>
    </row>
    <row r="36" spans="1:13" s="146" customFormat="1" x14ac:dyDescent="0.2">
      <c r="A36" s="143" t="s">
        <v>606</v>
      </c>
      <c r="B36" s="131" t="s">
        <v>609</v>
      </c>
      <c r="C36" s="132">
        <v>11</v>
      </c>
      <c r="D36" s="131"/>
      <c r="E36" s="133">
        <v>32</v>
      </c>
      <c r="F36" s="134"/>
      <c r="G36" s="134"/>
      <c r="H36" s="140">
        <f>H37</f>
        <v>83750</v>
      </c>
      <c r="I36" s="140">
        <f>I37</f>
        <v>0</v>
      </c>
      <c r="J36" s="140">
        <f>J37</f>
        <v>15000</v>
      </c>
      <c r="K36" s="140">
        <f>K37</f>
        <v>0</v>
      </c>
      <c r="L36" s="140">
        <f>L37</f>
        <v>0</v>
      </c>
      <c r="M36" s="140">
        <f t="shared" si="4"/>
        <v>98750</v>
      </c>
    </row>
    <row r="37" spans="1:13" s="146" customFormat="1" x14ac:dyDescent="0.2">
      <c r="A37" s="121" t="s">
        <v>606</v>
      </c>
      <c r="B37" s="115" t="s">
        <v>609</v>
      </c>
      <c r="C37" s="116">
        <v>11</v>
      </c>
      <c r="D37" s="121"/>
      <c r="E37" s="119">
        <v>323</v>
      </c>
      <c r="F37" s="125"/>
      <c r="G37" s="141"/>
      <c r="H37" s="117">
        <f>SUM(H38:H39)</f>
        <v>83750</v>
      </c>
      <c r="I37" s="117">
        <f>SUM(I38:I39)</f>
        <v>0</v>
      </c>
      <c r="J37" s="117">
        <f>SUM(J38:J39)</f>
        <v>15000</v>
      </c>
      <c r="K37" s="117">
        <f>SUM(K38:K39)</f>
        <v>0</v>
      </c>
      <c r="L37" s="117">
        <f>SUM(L38:L39)</f>
        <v>0</v>
      </c>
      <c r="M37" s="117">
        <f t="shared" si="4"/>
        <v>98750</v>
      </c>
    </row>
    <row r="38" spans="1:13" s="146" customFormat="1" ht="15" x14ac:dyDescent="0.2">
      <c r="A38" s="112" t="s">
        <v>606</v>
      </c>
      <c r="B38" s="110" t="s">
        <v>609</v>
      </c>
      <c r="C38" s="111">
        <v>11</v>
      </c>
      <c r="D38" s="112" t="s">
        <v>25</v>
      </c>
      <c r="E38" s="122">
        <v>3233</v>
      </c>
      <c r="F38" s="126" t="s">
        <v>119</v>
      </c>
      <c r="G38" s="124"/>
      <c r="H38" s="129">
        <v>3750</v>
      </c>
      <c r="I38" s="129"/>
      <c r="J38" s="129">
        <v>15000</v>
      </c>
      <c r="K38" s="129"/>
      <c r="L38" s="129"/>
      <c r="M38" s="129">
        <f t="shared" si="4"/>
        <v>18750</v>
      </c>
    </row>
    <row r="39" spans="1:13" s="146" customFormat="1" ht="15" x14ac:dyDescent="0.2">
      <c r="A39" s="112" t="s">
        <v>606</v>
      </c>
      <c r="B39" s="110" t="s">
        <v>609</v>
      </c>
      <c r="C39" s="111">
        <v>11</v>
      </c>
      <c r="D39" s="112" t="s">
        <v>25</v>
      </c>
      <c r="E39" s="122">
        <v>3237</v>
      </c>
      <c r="F39" s="126" t="s">
        <v>36</v>
      </c>
      <c r="G39" s="124"/>
      <c r="H39" s="129">
        <v>80000</v>
      </c>
      <c r="I39" s="129"/>
      <c r="J39" s="129"/>
      <c r="K39" s="129"/>
      <c r="L39" s="129"/>
      <c r="M39" s="129">
        <f t="shared" si="4"/>
        <v>80000</v>
      </c>
    </row>
    <row r="40" spans="1:13" s="146" customFormat="1" x14ac:dyDescent="0.2">
      <c r="A40" s="143" t="s">
        <v>606</v>
      </c>
      <c r="B40" s="131" t="s">
        <v>609</v>
      </c>
      <c r="C40" s="132">
        <v>11</v>
      </c>
      <c r="D40" s="131"/>
      <c r="E40" s="133">
        <v>42</v>
      </c>
      <c r="F40" s="134"/>
      <c r="G40" s="134"/>
      <c r="H40" s="140">
        <f t="shared" ref="H40:L41" si="5">H41</f>
        <v>267000</v>
      </c>
      <c r="I40" s="140">
        <f t="shared" si="5"/>
        <v>0</v>
      </c>
      <c r="J40" s="140">
        <f t="shared" si="5"/>
        <v>0</v>
      </c>
      <c r="K40" s="140">
        <f t="shared" si="5"/>
        <v>0</v>
      </c>
      <c r="L40" s="140">
        <f t="shared" si="5"/>
        <v>0</v>
      </c>
      <c r="M40" s="140">
        <f t="shared" si="4"/>
        <v>267000</v>
      </c>
    </row>
    <row r="41" spans="1:13" s="146" customFormat="1" x14ac:dyDescent="0.2">
      <c r="A41" s="121" t="s">
        <v>606</v>
      </c>
      <c r="B41" s="115" t="s">
        <v>609</v>
      </c>
      <c r="C41" s="116">
        <v>11</v>
      </c>
      <c r="D41" s="121"/>
      <c r="E41" s="119">
        <v>426</v>
      </c>
      <c r="F41" s="125"/>
      <c r="G41" s="141"/>
      <c r="H41" s="117">
        <f t="shared" si="5"/>
        <v>267000</v>
      </c>
      <c r="I41" s="117">
        <f t="shared" si="5"/>
        <v>0</v>
      </c>
      <c r="J41" s="117">
        <f t="shared" si="5"/>
        <v>0</v>
      </c>
      <c r="K41" s="117">
        <f t="shared" si="5"/>
        <v>0</v>
      </c>
      <c r="L41" s="117">
        <f t="shared" si="5"/>
        <v>0</v>
      </c>
      <c r="M41" s="117">
        <f t="shared" si="4"/>
        <v>267000</v>
      </c>
    </row>
    <row r="42" spans="1:13" s="146" customFormat="1" ht="15" x14ac:dyDescent="0.2">
      <c r="A42" s="112" t="s">
        <v>606</v>
      </c>
      <c r="B42" s="110" t="s">
        <v>609</v>
      </c>
      <c r="C42" s="111">
        <v>11</v>
      </c>
      <c r="D42" s="112" t="s">
        <v>25</v>
      </c>
      <c r="E42" s="122">
        <v>4264</v>
      </c>
      <c r="F42" s="126" t="s">
        <v>608</v>
      </c>
      <c r="G42" s="124"/>
      <c r="H42" s="129">
        <v>267000</v>
      </c>
      <c r="I42" s="129"/>
      <c r="J42" s="129"/>
      <c r="K42" s="129"/>
      <c r="L42" s="129"/>
      <c r="M42" s="129">
        <f t="shared" si="4"/>
        <v>267000</v>
      </c>
    </row>
    <row r="43" spans="1:13" s="146" customFormat="1" x14ac:dyDescent="0.2">
      <c r="A43" s="143" t="s">
        <v>606</v>
      </c>
      <c r="B43" s="131" t="s">
        <v>609</v>
      </c>
      <c r="C43" s="132">
        <v>12</v>
      </c>
      <c r="D43" s="131"/>
      <c r="E43" s="133">
        <v>31</v>
      </c>
      <c r="F43" s="134"/>
      <c r="G43" s="134"/>
      <c r="H43" s="140">
        <f>H44+H46</f>
        <v>1120</v>
      </c>
      <c r="I43" s="140">
        <f>I44+I46</f>
        <v>0</v>
      </c>
      <c r="J43" s="140">
        <f>J44+J46</f>
        <v>0</v>
      </c>
      <c r="K43" s="140">
        <f>K44+K46</f>
        <v>0</v>
      </c>
      <c r="L43" s="140">
        <f>L44+L46</f>
        <v>0</v>
      </c>
      <c r="M43" s="140">
        <f t="shared" si="4"/>
        <v>1120</v>
      </c>
    </row>
    <row r="44" spans="1:13" s="146" customFormat="1" x14ac:dyDescent="0.2">
      <c r="A44" s="121" t="s">
        <v>606</v>
      </c>
      <c r="B44" s="115" t="s">
        <v>609</v>
      </c>
      <c r="C44" s="116">
        <v>12</v>
      </c>
      <c r="D44" s="121"/>
      <c r="E44" s="119">
        <v>311</v>
      </c>
      <c r="F44" s="125"/>
      <c r="G44" s="141"/>
      <c r="H44" s="117">
        <f>H45</f>
        <v>970</v>
      </c>
      <c r="I44" s="117">
        <f>I45</f>
        <v>0</v>
      </c>
      <c r="J44" s="117">
        <f>J45</f>
        <v>0</v>
      </c>
      <c r="K44" s="117">
        <f>K45</f>
        <v>0</v>
      </c>
      <c r="L44" s="117">
        <f>L45</f>
        <v>0</v>
      </c>
      <c r="M44" s="117">
        <f t="shared" si="4"/>
        <v>970</v>
      </c>
    </row>
    <row r="45" spans="1:13" s="146" customFormat="1" ht="15" x14ac:dyDescent="0.2">
      <c r="A45" s="112" t="s">
        <v>606</v>
      </c>
      <c r="B45" s="110" t="s">
        <v>609</v>
      </c>
      <c r="C45" s="111">
        <v>12</v>
      </c>
      <c r="D45" s="112" t="s">
        <v>25</v>
      </c>
      <c r="E45" s="122">
        <v>3111</v>
      </c>
      <c r="F45" s="126" t="s">
        <v>19</v>
      </c>
      <c r="G45" s="124"/>
      <c r="H45" s="129">
        <v>970</v>
      </c>
      <c r="I45" s="129"/>
      <c r="J45" s="129"/>
      <c r="K45" s="129"/>
      <c r="L45" s="129"/>
      <c r="M45" s="129">
        <f t="shared" si="4"/>
        <v>970</v>
      </c>
    </row>
    <row r="46" spans="1:13" s="146" customFormat="1" x14ac:dyDescent="0.2">
      <c r="A46" s="121" t="s">
        <v>606</v>
      </c>
      <c r="B46" s="115" t="s">
        <v>609</v>
      </c>
      <c r="C46" s="116">
        <v>12</v>
      </c>
      <c r="D46" s="121"/>
      <c r="E46" s="119">
        <v>313</v>
      </c>
      <c r="F46" s="125"/>
      <c r="G46" s="141"/>
      <c r="H46" s="117">
        <f>H47</f>
        <v>150</v>
      </c>
      <c r="I46" s="117">
        <f>I47</f>
        <v>0</v>
      </c>
      <c r="J46" s="117">
        <f>J47</f>
        <v>0</v>
      </c>
      <c r="K46" s="117">
        <f>K47</f>
        <v>0</v>
      </c>
      <c r="L46" s="117">
        <f>L47</f>
        <v>0</v>
      </c>
      <c r="M46" s="117">
        <f t="shared" si="4"/>
        <v>150</v>
      </c>
    </row>
    <row r="47" spans="1:13" s="146" customFormat="1" ht="15" x14ac:dyDescent="0.2">
      <c r="A47" s="112" t="s">
        <v>606</v>
      </c>
      <c r="B47" s="110" t="s">
        <v>609</v>
      </c>
      <c r="C47" s="111">
        <v>12</v>
      </c>
      <c r="D47" s="112" t="s">
        <v>25</v>
      </c>
      <c r="E47" s="122">
        <v>3132</v>
      </c>
      <c r="F47" s="126" t="s">
        <v>280</v>
      </c>
      <c r="G47" s="124"/>
      <c r="H47" s="129">
        <v>150</v>
      </c>
      <c r="I47" s="129"/>
      <c r="J47" s="129"/>
      <c r="K47" s="129"/>
      <c r="L47" s="129"/>
      <c r="M47" s="129">
        <f t="shared" si="4"/>
        <v>150</v>
      </c>
    </row>
    <row r="48" spans="1:13" s="146" customFormat="1" x14ac:dyDescent="0.2">
      <c r="A48" s="143" t="s">
        <v>606</v>
      </c>
      <c r="B48" s="131" t="s">
        <v>609</v>
      </c>
      <c r="C48" s="132">
        <v>12</v>
      </c>
      <c r="D48" s="131"/>
      <c r="E48" s="133">
        <v>32</v>
      </c>
      <c r="F48" s="134"/>
      <c r="G48" s="134"/>
      <c r="H48" s="140">
        <f>H49</f>
        <v>32730</v>
      </c>
      <c r="I48" s="140">
        <f>I49</f>
        <v>0</v>
      </c>
      <c r="J48" s="140">
        <f>J49</f>
        <v>7000</v>
      </c>
      <c r="K48" s="140">
        <f>K49</f>
        <v>0</v>
      </c>
      <c r="L48" s="140">
        <f>L49</f>
        <v>0</v>
      </c>
      <c r="M48" s="140">
        <f t="shared" si="4"/>
        <v>39730</v>
      </c>
    </row>
    <row r="49" spans="1:13" s="146" customFormat="1" x14ac:dyDescent="0.2">
      <c r="A49" s="121" t="s">
        <v>606</v>
      </c>
      <c r="B49" s="115" t="s">
        <v>609</v>
      </c>
      <c r="C49" s="116">
        <v>12</v>
      </c>
      <c r="D49" s="121"/>
      <c r="E49" s="119">
        <v>323</v>
      </c>
      <c r="F49" s="125"/>
      <c r="G49" s="141"/>
      <c r="H49" s="117">
        <f>SUM(H50:H51)</f>
        <v>32730</v>
      </c>
      <c r="I49" s="117">
        <f>SUM(I50:I51)</f>
        <v>0</v>
      </c>
      <c r="J49" s="117">
        <f>SUM(J50:J51)</f>
        <v>7000</v>
      </c>
      <c r="K49" s="117">
        <f>SUM(K50:K51)</f>
        <v>0</v>
      </c>
      <c r="L49" s="117">
        <f>SUM(L50:L51)</f>
        <v>0</v>
      </c>
      <c r="M49" s="117">
        <f t="shared" si="4"/>
        <v>39730</v>
      </c>
    </row>
    <row r="50" spans="1:13" s="146" customFormat="1" ht="15" x14ac:dyDescent="0.2">
      <c r="A50" s="112" t="s">
        <v>606</v>
      </c>
      <c r="B50" s="110" t="s">
        <v>609</v>
      </c>
      <c r="C50" s="111">
        <v>12</v>
      </c>
      <c r="D50" s="112" t="s">
        <v>25</v>
      </c>
      <c r="E50" s="122">
        <v>3233</v>
      </c>
      <c r="F50" s="126" t="s">
        <v>119</v>
      </c>
      <c r="G50" s="124"/>
      <c r="H50" s="129">
        <v>2250</v>
      </c>
      <c r="I50" s="129"/>
      <c r="J50" s="129">
        <v>7000</v>
      </c>
      <c r="K50" s="129"/>
      <c r="L50" s="129"/>
      <c r="M50" s="129">
        <f t="shared" si="4"/>
        <v>9250</v>
      </c>
    </row>
    <row r="51" spans="1:13" s="146" customFormat="1" ht="15" x14ac:dyDescent="0.2">
      <c r="A51" s="112" t="s">
        <v>606</v>
      </c>
      <c r="B51" s="110" t="s">
        <v>609</v>
      </c>
      <c r="C51" s="111">
        <v>12</v>
      </c>
      <c r="D51" s="112" t="s">
        <v>25</v>
      </c>
      <c r="E51" s="122">
        <v>3237</v>
      </c>
      <c r="F51" s="126" t="s">
        <v>36</v>
      </c>
      <c r="G51" s="124"/>
      <c r="H51" s="129">
        <v>30480</v>
      </c>
      <c r="I51" s="129"/>
      <c r="J51" s="129"/>
      <c r="K51" s="129"/>
      <c r="L51" s="129"/>
      <c r="M51" s="129">
        <f t="shared" si="4"/>
        <v>30480</v>
      </c>
    </row>
    <row r="52" spans="1:13" s="146" customFormat="1" x14ac:dyDescent="0.2">
      <c r="A52" s="143" t="s">
        <v>606</v>
      </c>
      <c r="B52" s="131" t="s">
        <v>609</v>
      </c>
      <c r="C52" s="132">
        <v>12</v>
      </c>
      <c r="D52" s="131"/>
      <c r="E52" s="133">
        <v>42</v>
      </c>
      <c r="F52" s="134"/>
      <c r="G52" s="134"/>
      <c r="H52" s="140">
        <f t="shared" ref="H52:L53" si="6">H53</f>
        <v>160200</v>
      </c>
      <c r="I52" s="140">
        <f t="shared" si="6"/>
        <v>0</v>
      </c>
      <c r="J52" s="140">
        <f t="shared" si="6"/>
        <v>0</v>
      </c>
      <c r="K52" s="140">
        <f t="shared" si="6"/>
        <v>0</v>
      </c>
      <c r="L52" s="140">
        <f t="shared" si="6"/>
        <v>0</v>
      </c>
      <c r="M52" s="140">
        <f t="shared" si="4"/>
        <v>160200</v>
      </c>
    </row>
    <row r="53" spans="1:13" s="146" customFormat="1" x14ac:dyDescent="0.2">
      <c r="A53" s="121" t="s">
        <v>606</v>
      </c>
      <c r="B53" s="115" t="s">
        <v>609</v>
      </c>
      <c r="C53" s="116">
        <v>12</v>
      </c>
      <c r="D53" s="121"/>
      <c r="E53" s="119">
        <v>426</v>
      </c>
      <c r="F53" s="125"/>
      <c r="G53" s="141"/>
      <c r="H53" s="117">
        <f t="shared" si="6"/>
        <v>160200</v>
      </c>
      <c r="I53" s="117">
        <f t="shared" si="6"/>
        <v>0</v>
      </c>
      <c r="J53" s="117">
        <f t="shared" si="6"/>
        <v>0</v>
      </c>
      <c r="K53" s="117">
        <f t="shared" si="6"/>
        <v>0</v>
      </c>
      <c r="L53" s="117">
        <f t="shared" si="6"/>
        <v>0</v>
      </c>
      <c r="M53" s="117">
        <f t="shared" si="4"/>
        <v>160200</v>
      </c>
    </row>
    <row r="54" spans="1:13" s="146" customFormat="1" ht="15" x14ac:dyDescent="0.2">
      <c r="A54" s="112" t="s">
        <v>606</v>
      </c>
      <c r="B54" s="110" t="s">
        <v>609</v>
      </c>
      <c r="C54" s="111">
        <v>12</v>
      </c>
      <c r="D54" s="112" t="s">
        <v>25</v>
      </c>
      <c r="E54" s="122">
        <v>4264</v>
      </c>
      <c r="F54" s="126" t="s">
        <v>608</v>
      </c>
      <c r="G54" s="124"/>
      <c r="H54" s="129">
        <v>160200</v>
      </c>
      <c r="I54" s="129"/>
      <c r="J54" s="129"/>
      <c r="K54" s="129"/>
      <c r="L54" s="129"/>
      <c r="M54" s="129">
        <f t="shared" si="4"/>
        <v>160200</v>
      </c>
    </row>
    <row r="56" spans="1:13" x14ac:dyDescent="0.2">
      <c r="A56" s="206" t="s">
        <v>621</v>
      </c>
      <c r="B56" s="207"/>
      <c r="C56" s="207"/>
      <c r="D56" s="207"/>
      <c r="E56" s="207"/>
      <c r="F56" s="207"/>
      <c r="G56" s="208"/>
    </row>
  </sheetData>
  <mergeCells count="15">
    <mergeCell ref="A56:G56"/>
    <mergeCell ref="F1:F2"/>
    <mergeCell ref="G1:G2"/>
    <mergeCell ref="H1:H2"/>
    <mergeCell ref="B4:E4"/>
    <mergeCell ref="A1:A2"/>
    <mergeCell ref="B1:B2"/>
    <mergeCell ref="C1:C2"/>
    <mergeCell ref="D1:D2"/>
    <mergeCell ref="E1:E2"/>
    <mergeCell ref="N1:N2"/>
    <mergeCell ref="K1:K2"/>
    <mergeCell ref="L1:L2"/>
    <mergeCell ref="I1:J1"/>
    <mergeCell ref="M1:M2"/>
  </mergeCells>
  <pageMargins left="0.35433070866141736" right="0.19685039370078741" top="0.35433070866141736" bottom="0.27559055118110237" header="0.19685039370078741" footer="0.15748031496062992"/>
  <pageSetup paperSize="9" orientation="landscape" r:id="rId1"/>
  <headerFooter alignWithMargins="0">
    <oddHeader>&amp;C&amp;"Arial,Podebljano"&amp;14Financijski plan Ministarstva mora, prometa i infrastrukture za 2022. godinu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K75"/>
  <sheetViews>
    <sheetView zoomScale="80" zoomScaleNormal="80" zoomScaleSheetLayoutView="70" zoomScalePageLayoutView="81" workbookViewId="0">
      <pane xSplit="6" ySplit="2" topLeftCell="G45" activePane="bottomRight" state="frozen"/>
      <selection pane="topRight" activeCell="G1" sqref="G1"/>
      <selection pane="bottomLeft" activeCell="A3" sqref="A3"/>
      <selection pane="bottomRight" activeCell="A75" sqref="A75:G75"/>
    </sheetView>
  </sheetViews>
  <sheetFormatPr defaultColWidth="9.140625" defaultRowHeight="15.75" x14ac:dyDescent="0.2"/>
  <cols>
    <col min="1" max="1" width="13.42578125" style="121" customWidth="1"/>
    <col min="2" max="2" width="13.42578125" style="115" customWidth="1"/>
    <col min="3" max="3" width="7.28515625" style="111" customWidth="1"/>
    <col min="4" max="4" width="8.42578125" style="112" customWidth="1"/>
    <col min="5" max="5" width="7.28515625" style="122" customWidth="1"/>
    <col min="6" max="6" width="48.28515625" style="128" customWidth="1"/>
    <col min="7" max="7" width="31.140625" style="124" customWidth="1"/>
    <col min="8" max="11" width="17" style="123" customWidth="1"/>
    <col min="12" max="16384" width="9.140625" style="118"/>
  </cols>
  <sheetData>
    <row r="1" spans="1:11" s="130" customFormat="1" ht="36" customHeight="1" x14ac:dyDescent="0.2">
      <c r="A1" s="148" t="s">
        <v>594</v>
      </c>
      <c r="B1" s="149" t="s">
        <v>166</v>
      </c>
      <c r="C1" s="150" t="s">
        <v>63</v>
      </c>
      <c r="D1" s="151" t="s">
        <v>17</v>
      </c>
      <c r="E1" s="152" t="s">
        <v>48</v>
      </c>
      <c r="F1" s="153" t="s">
        <v>591</v>
      </c>
      <c r="G1" s="147" t="s">
        <v>592</v>
      </c>
      <c r="H1" s="147" t="s">
        <v>610</v>
      </c>
      <c r="I1" s="147" t="s">
        <v>612</v>
      </c>
      <c r="J1" s="147" t="s">
        <v>613</v>
      </c>
      <c r="K1" s="147" t="s">
        <v>620</v>
      </c>
    </row>
    <row r="2" spans="1:11" s="130" customFormat="1" ht="16.5" customHeight="1" x14ac:dyDescent="0.2">
      <c r="A2" s="148"/>
      <c r="B2" s="149"/>
      <c r="C2" s="150"/>
      <c r="D2" s="151"/>
      <c r="E2" s="152"/>
      <c r="F2" s="153"/>
      <c r="G2" s="147"/>
      <c r="H2" s="147">
        <v>1</v>
      </c>
      <c r="I2" s="147">
        <v>2</v>
      </c>
      <c r="J2" s="147">
        <v>3</v>
      </c>
      <c r="K2" s="147" t="s">
        <v>619</v>
      </c>
    </row>
    <row r="3" spans="1:11" ht="31.5" x14ac:dyDescent="0.2">
      <c r="A3" s="145" t="s">
        <v>606</v>
      </c>
      <c r="B3" s="195" t="s">
        <v>596</v>
      </c>
      <c r="C3" s="196"/>
      <c r="D3" s="196"/>
      <c r="E3" s="197"/>
      <c r="F3" s="127" t="s">
        <v>595</v>
      </c>
      <c r="G3" s="120"/>
      <c r="H3" s="113">
        <f>H4+H52+H56+H60</f>
        <v>3403693</v>
      </c>
      <c r="I3" s="113">
        <f>I4+I52+I56+I60</f>
        <v>0</v>
      </c>
      <c r="J3" s="113">
        <f>J4+J52+J56+J60</f>
        <v>151703.94</v>
      </c>
      <c r="K3" s="113">
        <f t="shared" ref="K3:K13" si="0">H3-I3+J3</f>
        <v>3555396.94</v>
      </c>
    </row>
    <row r="4" spans="1:11" ht="33.75" x14ac:dyDescent="0.2">
      <c r="A4" s="144" t="s">
        <v>606</v>
      </c>
      <c r="B4" s="135" t="s">
        <v>602</v>
      </c>
      <c r="C4" s="135"/>
      <c r="D4" s="135"/>
      <c r="E4" s="136"/>
      <c r="F4" s="137" t="s">
        <v>598</v>
      </c>
      <c r="G4" s="138" t="s">
        <v>593</v>
      </c>
      <c r="H4" s="139">
        <f>H5+H13+H39+H46+H43</f>
        <v>2234000</v>
      </c>
      <c r="I4" s="139">
        <f>I5+I13+I39+I46+I43</f>
        <v>0</v>
      </c>
      <c r="J4" s="139">
        <f>J5+J13+J39+J46+J43</f>
        <v>121703.94</v>
      </c>
      <c r="K4" s="139">
        <f t="shared" si="0"/>
        <v>2355703.94</v>
      </c>
    </row>
    <row r="5" spans="1:11" s="114" customFormat="1" x14ac:dyDescent="0.2">
      <c r="A5" s="143" t="s">
        <v>606</v>
      </c>
      <c r="B5" s="131" t="s">
        <v>602</v>
      </c>
      <c r="C5" s="132">
        <v>43</v>
      </c>
      <c r="D5" s="131"/>
      <c r="E5" s="133">
        <v>31</v>
      </c>
      <c r="F5" s="134"/>
      <c r="G5" s="134"/>
      <c r="H5" s="140">
        <f>H6+H9+H11</f>
        <v>1193000</v>
      </c>
      <c r="I5" s="140">
        <f>I6+I9+I11</f>
        <v>0</v>
      </c>
      <c r="J5" s="140">
        <f>J6+J9+J11</f>
        <v>121703.94</v>
      </c>
      <c r="K5" s="140">
        <f t="shared" si="0"/>
        <v>1314703.94</v>
      </c>
    </row>
    <row r="6" spans="1:11" x14ac:dyDescent="0.2">
      <c r="A6" s="121" t="s">
        <v>606</v>
      </c>
      <c r="B6" s="115" t="s">
        <v>602</v>
      </c>
      <c r="C6" s="116">
        <v>43</v>
      </c>
      <c r="D6" s="121"/>
      <c r="E6" s="119">
        <v>311</v>
      </c>
      <c r="F6" s="125"/>
      <c r="G6" s="141"/>
      <c r="H6" s="117">
        <f>H7+H8</f>
        <v>945000</v>
      </c>
      <c r="I6" s="117">
        <f>I7+I8</f>
        <v>0</v>
      </c>
      <c r="J6" s="117">
        <f>J7+J8</f>
        <v>100000</v>
      </c>
      <c r="K6" s="117">
        <f t="shared" si="0"/>
        <v>1045000</v>
      </c>
    </row>
    <row r="7" spans="1:11" ht="15" x14ac:dyDescent="0.2">
      <c r="A7" s="112" t="s">
        <v>606</v>
      </c>
      <c r="B7" s="110" t="s">
        <v>602</v>
      </c>
      <c r="C7" s="111">
        <v>43</v>
      </c>
      <c r="D7" s="112" t="s">
        <v>25</v>
      </c>
      <c r="E7" s="122">
        <v>3111</v>
      </c>
      <c r="F7" s="126" t="s">
        <v>19</v>
      </c>
      <c r="H7" s="142">
        <v>925000</v>
      </c>
      <c r="I7" s="142"/>
      <c r="J7" s="142">
        <v>100000</v>
      </c>
      <c r="K7" s="142">
        <f t="shared" si="0"/>
        <v>1025000</v>
      </c>
    </row>
    <row r="8" spans="1:11" ht="15" x14ac:dyDescent="0.2">
      <c r="A8" s="112" t="s">
        <v>606</v>
      </c>
      <c r="B8" s="110" t="s">
        <v>602</v>
      </c>
      <c r="C8" s="111">
        <v>43</v>
      </c>
      <c r="D8" s="112" t="s">
        <v>25</v>
      </c>
      <c r="E8" s="122">
        <v>3113</v>
      </c>
      <c r="F8" s="126" t="s">
        <v>20</v>
      </c>
      <c r="H8" s="142">
        <v>20000</v>
      </c>
      <c r="I8" s="142"/>
      <c r="J8" s="142"/>
      <c r="K8" s="142">
        <f t="shared" si="0"/>
        <v>20000</v>
      </c>
    </row>
    <row r="9" spans="1:11" x14ac:dyDescent="0.2">
      <c r="A9" s="121" t="s">
        <v>606</v>
      </c>
      <c r="B9" s="115" t="s">
        <v>602</v>
      </c>
      <c r="C9" s="116">
        <v>43</v>
      </c>
      <c r="D9" s="121"/>
      <c r="E9" s="119">
        <v>312</v>
      </c>
      <c r="F9" s="125"/>
      <c r="G9" s="141"/>
      <c r="H9" s="117">
        <f>H10</f>
        <v>95000</v>
      </c>
      <c r="I9" s="117">
        <f>I10</f>
        <v>0</v>
      </c>
      <c r="J9" s="117">
        <f>J10</f>
        <v>0</v>
      </c>
      <c r="K9" s="117">
        <f t="shared" si="0"/>
        <v>95000</v>
      </c>
    </row>
    <row r="10" spans="1:11" ht="15" x14ac:dyDescent="0.2">
      <c r="A10" s="112" t="s">
        <v>606</v>
      </c>
      <c r="B10" s="110" t="s">
        <v>602</v>
      </c>
      <c r="C10" s="111">
        <v>43</v>
      </c>
      <c r="D10" s="112" t="s">
        <v>25</v>
      </c>
      <c r="E10" s="122">
        <v>3121</v>
      </c>
      <c r="F10" s="126" t="s">
        <v>22</v>
      </c>
      <c r="H10" s="142">
        <v>95000</v>
      </c>
      <c r="I10" s="142"/>
      <c r="J10" s="142"/>
      <c r="K10" s="142">
        <f t="shared" si="0"/>
        <v>95000</v>
      </c>
    </row>
    <row r="11" spans="1:11" x14ac:dyDescent="0.2">
      <c r="A11" s="121" t="s">
        <v>606</v>
      </c>
      <c r="B11" s="115" t="s">
        <v>602</v>
      </c>
      <c r="C11" s="116">
        <v>43</v>
      </c>
      <c r="D11" s="121"/>
      <c r="E11" s="119">
        <v>313</v>
      </c>
      <c r="F11" s="125"/>
      <c r="G11" s="141"/>
      <c r="H11" s="117">
        <f>H12</f>
        <v>153000</v>
      </c>
      <c r="I11" s="117">
        <f>I12</f>
        <v>0</v>
      </c>
      <c r="J11" s="117">
        <f>J12</f>
        <v>21703.94</v>
      </c>
      <c r="K11" s="117">
        <f t="shared" si="0"/>
        <v>174703.94</v>
      </c>
    </row>
    <row r="12" spans="1:11" ht="15" x14ac:dyDescent="0.2">
      <c r="A12" s="112" t="s">
        <v>606</v>
      </c>
      <c r="B12" s="110" t="s">
        <v>602</v>
      </c>
      <c r="C12" s="111">
        <v>43</v>
      </c>
      <c r="D12" s="112" t="s">
        <v>25</v>
      </c>
      <c r="E12" s="122">
        <v>3132</v>
      </c>
      <c r="F12" s="126" t="s">
        <v>280</v>
      </c>
      <c r="H12" s="142">
        <v>153000</v>
      </c>
      <c r="I12" s="142"/>
      <c r="J12" s="142">
        <v>21703.94</v>
      </c>
      <c r="K12" s="142">
        <f t="shared" si="0"/>
        <v>174703.94</v>
      </c>
    </row>
    <row r="13" spans="1:11" s="114" customFormat="1" x14ac:dyDescent="0.2">
      <c r="A13" s="143" t="s">
        <v>606</v>
      </c>
      <c r="B13" s="131" t="s">
        <v>602</v>
      </c>
      <c r="C13" s="132">
        <v>43</v>
      </c>
      <c r="D13" s="131"/>
      <c r="E13" s="133">
        <v>32</v>
      </c>
      <c r="F13" s="134"/>
      <c r="G13" s="134"/>
      <c r="H13" s="140">
        <f>H14+H19+H24+H32</f>
        <v>855000</v>
      </c>
      <c r="I13" s="140">
        <f>I14+I19+I24+I32</f>
        <v>0</v>
      </c>
      <c r="J13" s="140">
        <f>J14+J19+J24+J32</f>
        <v>0</v>
      </c>
      <c r="K13" s="140">
        <f t="shared" si="0"/>
        <v>855000</v>
      </c>
    </row>
    <row r="14" spans="1:11" x14ac:dyDescent="0.2">
      <c r="A14" s="121" t="s">
        <v>606</v>
      </c>
      <c r="B14" s="115" t="s">
        <v>602</v>
      </c>
      <c r="C14" s="116">
        <v>43</v>
      </c>
      <c r="D14" s="121"/>
      <c r="E14" s="119">
        <v>321</v>
      </c>
      <c r="F14" s="125"/>
      <c r="G14" s="141"/>
      <c r="H14" s="117">
        <f>H15+H16+H17+H18</f>
        <v>92000</v>
      </c>
      <c r="I14" s="117">
        <f>I15+I16+I17+I18</f>
        <v>0</v>
      </c>
      <c r="J14" s="117">
        <f>J15+J16+J17+J18</f>
        <v>0</v>
      </c>
      <c r="K14" s="117">
        <f t="shared" ref="K14:K72" si="1">H14-I14+J14</f>
        <v>92000</v>
      </c>
    </row>
    <row r="15" spans="1:11" ht="15" x14ac:dyDescent="0.2">
      <c r="A15" s="112" t="s">
        <v>606</v>
      </c>
      <c r="B15" s="110" t="s">
        <v>602</v>
      </c>
      <c r="C15" s="111">
        <v>43</v>
      </c>
      <c r="D15" s="112" t="s">
        <v>25</v>
      </c>
      <c r="E15" s="122">
        <v>3211</v>
      </c>
      <c r="F15" s="126" t="s">
        <v>110</v>
      </c>
      <c r="H15" s="142">
        <v>45000</v>
      </c>
      <c r="I15" s="142"/>
      <c r="J15" s="142"/>
      <c r="K15" s="142">
        <f t="shared" si="1"/>
        <v>45000</v>
      </c>
    </row>
    <row r="16" spans="1:11" ht="30" x14ac:dyDescent="0.2">
      <c r="A16" s="112" t="s">
        <v>606</v>
      </c>
      <c r="B16" s="110" t="s">
        <v>602</v>
      </c>
      <c r="C16" s="111">
        <v>43</v>
      </c>
      <c r="D16" s="112" t="s">
        <v>25</v>
      </c>
      <c r="E16" s="122">
        <v>3212</v>
      </c>
      <c r="F16" s="126" t="s">
        <v>111</v>
      </c>
      <c r="H16" s="142">
        <v>30000</v>
      </c>
      <c r="I16" s="142"/>
      <c r="J16" s="142"/>
      <c r="K16" s="142">
        <f t="shared" si="1"/>
        <v>30000</v>
      </c>
    </row>
    <row r="17" spans="1:11" ht="15" x14ac:dyDescent="0.2">
      <c r="A17" s="112" t="s">
        <v>606</v>
      </c>
      <c r="B17" s="110" t="s">
        <v>602</v>
      </c>
      <c r="C17" s="111">
        <v>43</v>
      </c>
      <c r="D17" s="112" t="s">
        <v>25</v>
      </c>
      <c r="E17" s="122">
        <v>3213</v>
      </c>
      <c r="F17" s="126" t="s">
        <v>112</v>
      </c>
      <c r="H17" s="142">
        <v>15000</v>
      </c>
      <c r="I17" s="142"/>
      <c r="J17" s="142"/>
      <c r="K17" s="142">
        <f t="shared" si="1"/>
        <v>15000</v>
      </c>
    </row>
    <row r="18" spans="1:11" ht="15" x14ac:dyDescent="0.2">
      <c r="A18" s="112" t="s">
        <v>606</v>
      </c>
      <c r="B18" s="110" t="s">
        <v>602</v>
      </c>
      <c r="C18" s="111">
        <v>43</v>
      </c>
      <c r="D18" s="112" t="s">
        <v>25</v>
      </c>
      <c r="E18" s="122">
        <v>3214</v>
      </c>
      <c r="F18" s="126" t="s">
        <v>234</v>
      </c>
      <c r="H18" s="142">
        <v>2000</v>
      </c>
      <c r="I18" s="142"/>
      <c r="J18" s="142"/>
      <c r="K18" s="142">
        <f t="shared" si="1"/>
        <v>2000</v>
      </c>
    </row>
    <row r="19" spans="1:11" x14ac:dyDescent="0.2">
      <c r="A19" s="121" t="s">
        <v>606</v>
      </c>
      <c r="B19" s="115" t="s">
        <v>602</v>
      </c>
      <c r="C19" s="116">
        <v>43</v>
      </c>
      <c r="D19" s="121"/>
      <c r="E19" s="119">
        <v>322</v>
      </c>
      <c r="F19" s="125"/>
      <c r="G19" s="141"/>
      <c r="H19" s="117">
        <f>H20+H21+H22+H23</f>
        <v>63000</v>
      </c>
      <c r="I19" s="117">
        <f>I20+I21+I22+I23</f>
        <v>0</v>
      </c>
      <c r="J19" s="117">
        <f>J20+J21+J22+J23</f>
        <v>0</v>
      </c>
      <c r="K19" s="117">
        <f t="shared" si="1"/>
        <v>63000</v>
      </c>
    </row>
    <row r="20" spans="1:11" ht="15" x14ac:dyDescent="0.2">
      <c r="A20" s="112" t="s">
        <v>606</v>
      </c>
      <c r="B20" s="110" t="s">
        <v>602</v>
      </c>
      <c r="C20" s="111">
        <v>43</v>
      </c>
      <c r="D20" s="112" t="s">
        <v>25</v>
      </c>
      <c r="E20" s="122">
        <v>3221</v>
      </c>
      <c r="F20" s="126" t="s">
        <v>146</v>
      </c>
      <c r="H20" s="142">
        <v>15000</v>
      </c>
      <c r="I20" s="142"/>
      <c r="J20" s="142"/>
      <c r="K20" s="142">
        <f t="shared" si="1"/>
        <v>15000</v>
      </c>
    </row>
    <row r="21" spans="1:11" s="114" customFormat="1" x14ac:dyDescent="0.2">
      <c r="A21" s="112" t="s">
        <v>606</v>
      </c>
      <c r="B21" s="110" t="s">
        <v>602</v>
      </c>
      <c r="C21" s="111">
        <v>43</v>
      </c>
      <c r="D21" s="112" t="s">
        <v>25</v>
      </c>
      <c r="E21" s="122">
        <v>3223</v>
      </c>
      <c r="F21" s="126" t="s">
        <v>115</v>
      </c>
      <c r="G21" s="124"/>
      <c r="H21" s="142">
        <v>35000</v>
      </c>
      <c r="I21" s="142"/>
      <c r="J21" s="142"/>
      <c r="K21" s="142">
        <f t="shared" si="1"/>
        <v>35000</v>
      </c>
    </row>
    <row r="22" spans="1:11" ht="30" x14ac:dyDescent="0.2">
      <c r="A22" s="112" t="s">
        <v>606</v>
      </c>
      <c r="B22" s="110" t="s">
        <v>602</v>
      </c>
      <c r="C22" s="111">
        <v>43</v>
      </c>
      <c r="D22" s="112" t="s">
        <v>25</v>
      </c>
      <c r="E22" s="122">
        <v>3224</v>
      </c>
      <c r="F22" s="126" t="s">
        <v>144</v>
      </c>
      <c r="H22" s="142">
        <v>6000</v>
      </c>
      <c r="I22" s="142"/>
      <c r="J22" s="142"/>
      <c r="K22" s="142">
        <f t="shared" si="1"/>
        <v>6000</v>
      </c>
    </row>
    <row r="23" spans="1:11" ht="15" x14ac:dyDescent="0.2">
      <c r="A23" s="112" t="s">
        <v>606</v>
      </c>
      <c r="B23" s="110" t="s">
        <v>602</v>
      </c>
      <c r="C23" s="111">
        <v>43</v>
      </c>
      <c r="D23" s="112" t="s">
        <v>25</v>
      </c>
      <c r="E23" s="122">
        <v>3225</v>
      </c>
      <c r="F23" s="126" t="s">
        <v>151</v>
      </c>
      <c r="H23" s="142">
        <v>7000</v>
      </c>
      <c r="I23" s="142"/>
      <c r="J23" s="142"/>
      <c r="K23" s="142">
        <f t="shared" si="1"/>
        <v>7000</v>
      </c>
    </row>
    <row r="24" spans="1:11" x14ac:dyDescent="0.2">
      <c r="A24" s="121" t="s">
        <v>606</v>
      </c>
      <c r="B24" s="115" t="s">
        <v>602</v>
      </c>
      <c r="C24" s="116">
        <v>43</v>
      </c>
      <c r="D24" s="121"/>
      <c r="E24" s="119">
        <v>323</v>
      </c>
      <c r="F24" s="125"/>
      <c r="G24" s="141"/>
      <c r="H24" s="117">
        <f>H25+H26+H27+H28+H29+H30+H31</f>
        <v>310000</v>
      </c>
      <c r="I24" s="117">
        <f>I25+I26+I27+I28+I29+I30+I31</f>
        <v>0</v>
      </c>
      <c r="J24" s="117">
        <f>J25+J26+J27+J28+J29+J30+J31</f>
        <v>0</v>
      </c>
      <c r="K24" s="117">
        <f t="shared" si="1"/>
        <v>310000</v>
      </c>
    </row>
    <row r="25" spans="1:11" ht="15" x14ac:dyDescent="0.2">
      <c r="A25" s="112" t="s">
        <v>606</v>
      </c>
      <c r="B25" s="110" t="s">
        <v>602</v>
      </c>
      <c r="C25" s="111">
        <v>43</v>
      </c>
      <c r="D25" s="112" t="s">
        <v>25</v>
      </c>
      <c r="E25" s="122">
        <v>3231</v>
      </c>
      <c r="F25" s="126" t="s">
        <v>117</v>
      </c>
      <c r="H25" s="142">
        <v>35000</v>
      </c>
      <c r="I25" s="142"/>
      <c r="J25" s="142"/>
      <c r="K25" s="142">
        <f t="shared" si="1"/>
        <v>35000</v>
      </c>
    </row>
    <row r="26" spans="1:11" s="114" customFormat="1" x14ac:dyDescent="0.2">
      <c r="A26" s="112" t="s">
        <v>606</v>
      </c>
      <c r="B26" s="110" t="s">
        <v>602</v>
      </c>
      <c r="C26" s="111">
        <v>43</v>
      </c>
      <c r="D26" s="112" t="s">
        <v>25</v>
      </c>
      <c r="E26" s="122">
        <v>3233</v>
      </c>
      <c r="F26" s="126" t="s">
        <v>119</v>
      </c>
      <c r="G26" s="124"/>
      <c r="H26" s="142">
        <v>40000</v>
      </c>
      <c r="I26" s="142"/>
      <c r="J26" s="142"/>
      <c r="K26" s="142">
        <f t="shared" si="1"/>
        <v>40000</v>
      </c>
    </row>
    <row r="27" spans="1:11" ht="15" x14ac:dyDescent="0.2">
      <c r="A27" s="112" t="s">
        <v>606</v>
      </c>
      <c r="B27" s="110" t="s">
        <v>602</v>
      </c>
      <c r="C27" s="111">
        <v>43</v>
      </c>
      <c r="D27" s="112" t="s">
        <v>25</v>
      </c>
      <c r="E27" s="122">
        <v>3234</v>
      </c>
      <c r="F27" s="126" t="s">
        <v>120</v>
      </c>
      <c r="H27" s="142">
        <v>40000</v>
      </c>
      <c r="I27" s="142"/>
      <c r="J27" s="142"/>
      <c r="K27" s="142">
        <f t="shared" si="1"/>
        <v>40000</v>
      </c>
    </row>
    <row r="28" spans="1:11" ht="15" x14ac:dyDescent="0.2">
      <c r="A28" s="112" t="s">
        <v>606</v>
      </c>
      <c r="B28" s="110" t="s">
        <v>602</v>
      </c>
      <c r="C28" s="111">
        <v>43</v>
      </c>
      <c r="D28" s="112" t="s">
        <v>25</v>
      </c>
      <c r="E28" s="122">
        <v>3236</v>
      </c>
      <c r="F28" s="126" t="s">
        <v>121</v>
      </c>
      <c r="H28" s="142">
        <v>17000</v>
      </c>
      <c r="I28" s="142"/>
      <c r="J28" s="142"/>
      <c r="K28" s="142">
        <f t="shared" si="1"/>
        <v>17000</v>
      </c>
    </row>
    <row r="29" spans="1:11" s="114" customFormat="1" x14ac:dyDescent="0.2">
      <c r="A29" s="112" t="s">
        <v>606</v>
      </c>
      <c r="B29" s="110" t="s">
        <v>602</v>
      </c>
      <c r="C29" s="111">
        <v>43</v>
      </c>
      <c r="D29" s="112" t="s">
        <v>25</v>
      </c>
      <c r="E29" s="122">
        <v>3237</v>
      </c>
      <c r="F29" s="126" t="s">
        <v>36</v>
      </c>
      <c r="G29" s="124"/>
      <c r="H29" s="142">
        <v>100000</v>
      </c>
      <c r="I29" s="142"/>
      <c r="J29" s="142"/>
      <c r="K29" s="142">
        <f t="shared" si="1"/>
        <v>100000</v>
      </c>
    </row>
    <row r="30" spans="1:11" ht="15" x14ac:dyDescent="0.2">
      <c r="A30" s="112" t="s">
        <v>606</v>
      </c>
      <c r="B30" s="110" t="s">
        <v>602</v>
      </c>
      <c r="C30" s="111">
        <v>43</v>
      </c>
      <c r="D30" s="112" t="s">
        <v>25</v>
      </c>
      <c r="E30" s="122">
        <v>3238</v>
      </c>
      <c r="F30" s="126" t="s">
        <v>122</v>
      </c>
      <c r="H30" s="142">
        <v>30000</v>
      </c>
      <c r="I30" s="142"/>
      <c r="J30" s="142"/>
      <c r="K30" s="142">
        <f t="shared" si="1"/>
        <v>30000</v>
      </c>
    </row>
    <row r="31" spans="1:11" s="114" customFormat="1" x14ac:dyDescent="0.2">
      <c r="A31" s="112" t="s">
        <v>606</v>
      </c>
      <c r="B31" s="110" t="s">
        <v>602</v>
      </c>
      <c r="C31" s="111">
        <v>43</v>
      </c>
      <c r="D31" s="112" t="s">
        <v>25</v>
      </c>
      <c r="E31" s="122">
        <v>3239</v>
      </c>
      <c r="F31" s="126" t="s">
        <v>41</v>
      </c>
      <c r="G31" s="124"/>
      <c r="H31" s="142">
        <v>48000</v>
      </c>
      <c r="I31" s="142"/>
      <c r="J31" s="142"/>
      <c r="K31" s="142">
        <f t="shared" si="1"/>
        <v>48000</v>
      </c>
    </row>
    <row r="32" spans="1:11" x14ac:dyDescent="0.2">
      <c r="A32" s="121" t="s">
        <v>606</v>
      </c>
      <c r="B32" s="115" t="s">
        <v>602</v>
      </c>
      <c r="C32" s="116">
        <v>43</v>
      </c>
      <c r="D32" s="121"/>
      <c r="E32" s="119">
        <v>329</v>
      </c>
      <c r="F32" s="125"/>
      <c r="G32" s="141"/>
      <c r="H32" s="117">
        <f>H33+H34+H35+H36+H37+H38</f>
        <v>390000</v>
      </c>
      <c r="I32" s="117">
        <f>I33+I34+I35+I36+I37+I38</f>
        <v>0</v>
      </c>
      <c r="J32" s="117">
        <f>J33+J34+J35+J36+J37+J38</f>
        <v>0</v>
      </c>
      <c r="K32" s="117">
        <f t="shared" si="1"/>
        <v>390000</v>
      </c>
    </row>
    <row r="33" spans="1:11" s="114" customFormat="1" ht="30" x14ac:dyDescent="0.2">
      <c r="A33" s="112" t="s">
        <v>606</v>
      </c>
      <c r="B33" s="110" t="s">
        <v>602</v>
      </c>
      <c r="C33" s="111">
        <v>43</v>
      </c>
      <c r="D33" s="112" t="s">
        <v>25</v>
      </c>
      <c r="E33" s="122">
        <v>3291</v>
      </c>
      <c r="F33" s="126" t="s">
        <v>152</v>
      </c>
      <c r="G33" s="124"/>
      <c r="H33" s="142">
        <v>185000</v>
      </c>
      <c r="I33" s="142"/>
      <c r="J33" s="142"/>
      <c r="K33" s="142">
        <f t="shared" si="1"/>
        <v>185000</v>
      </c>
    </row>
    <row r="34" spans="1:11" ht="15" x14ac:dyDescent="0.2">
      <c r="A34" s="112" t="s">
        <v>606</v>
      </c>
      <c r="B34" s="110" t="s">
        <v>602</v>
      </c>
      <c r="C34" s="111">
        <v>43</v>
      </c>
      <c r="D34" s="112" t="s">
        <v>25</v>
      </c>
      <c r="E34" s="122">
        <v>3292</v>
      </c>
      <c r="F34" s="126" t="s">
        <v>123</v>
      </c>
      <c r="H34" s="142">
        <v>35000</v>
      </c>
      <c r="I34" s="142"/>
      <c r="J34" s="142"/>
      <c r="K34" s="142">
        <f t="shared" si="1"/>
        <v>35000</v>
      </c>
    </row>
    <row r="35" spans="1:11" ht="15" x14ac:dyDescent="0.2">
      <c r="A35" s="112" t="s">
        <v>606</v>
      </c>
      <c r="B35" s="110" t="s">
        <v>602</v>
      </c>
      <c r="C35" s="111">
        <v>43</v>
      </c>
      <c r="D35" s="112" t="s">
        <v>25</v>
      </c>
      <c r="E35" s="122">
        <v>3293</v>
      </c>
      <c r="F35" s="126" t="s">
        <v>124</v>
      </c>
      <c r="H35" s="142">
        <v>47000</v>
      </c>
      <c r="I35" s="142"/>
      <c r="J35" s="142"/>
      <c r="K35" s="142">
        <f t="shared" si="1"/>
        <v>47000</v>
      </c>
    </row>
    <row r="36" spans="1:11" s="114" customFormat="1" x14ac:dyDescent="0.2">
      <c r="A36" s="112" t="s">
        <v>606</v>
      </c>
      <c r="B36" s="110" t="s">
        <v>602</v>
      </c>
      <c r="C36" s="111">
        <v>43</v>
      </c>
      <c r="D36" s="112" t="s">
        <v>25</v>
      </c>
      <c r="E36" s="122">
        <v>3294</v>
      </c>
      <c r="F36" s="126" t="s">
        <v>590</v>
      </c>
      <c r="G36" s="124"/>
      <c r="H36" s="142">
        <v>105000</v>
      </c>
      <c r="I36" s="142"/>
      <c r="J36" s="142"/>
      <c r="K36" s="142">
        <f t="shared" si="1"/>
        <v>105000</v>
      </c>
    </row>
    <row r="37" spans="1:11" ht="15" x14ac:dyDescent="0.2">
      <c r="A37" s="112" t="s">
        <v>606</v>
      </c>
      <c r="B37" s="110" t="s">
        <v>602</v>
      </c>
      <c r="C37" s="111">
        <v>43</v>
      </c>
      <c r="D37" s="112" t="s">
        <v>25</v>
      </c>
      <c r="E37" s="122">
        <v>3295</v>
      </c>
      <c r="F37" s="126" t="s">
        <v>237</v>
      </c>
      <c r="H37" s="142">
        <v>12000</v>
      </c>
      <c r="I37" s="142"/>
      <c r="J37" s="142"/>
      <c r="K37" s="142">
        <f t="shared" si="1"/>
        <v>12000</v>
      </c>
    </row>
    <row r="38" spans="1:11" ht="15" x14ac:dyDescent="0.2">
      <c r="A38" s="112" t="s">
        <v>606</v>
      </c>
      <c r="B38" s="110" t="s">
        <v>602</v>
      </c>
      <c r="C38" s="111">
        <v>43</v>
      </c>
      <c r="D38" s="112" t="s">
        <v>25</v>
      </c>
      <c r="E38" s="122">
        <v>3299</v>
      </c>
      <c r="F38" s="126" t="s">
        <v>125</v>
      </c>
      <c r="H38" s="142">
        <v>6000</v>
      </c>
      <c r="I38" s="142"/>
      <c r="J38" s="142"/>
      <c r="K38" s="142">
        <f t="shared" si="1"/>
        <v>6000</v>
      </c>
    </row>
    <row r="39" spans="1:11" s="114" customFormat="1" x14ac:dyDescent="0.2">
      <c r="A39" s="143" t="s">
        <v>606</v>
      </c>
      <c r="B39" s="131" t="s">
        <v>602</v>
      </c>
      <c r="C39" s="132">
        <v>43</v>
      </c>
      <c r="D39" s="131"/>
      <c r="E39" s="133">
        <v>34</v>
      </c>
      <c r="F39" s="134"/>
      <c r="G39" s="134"/>
      <c r="H39" s="140">
        <f>H40</f>
        <v>51000</v>
      </c>
      <c r="I39" s="140">
        <f>I40</f>
        <v>0</v>
      </c>
      <c r="J39" s="140">
        <f>J40</f>
        <v>0</v>
      </c>
      <c r="K39" s="140">
        <f t="shared" si="1"/>
        <v>51000</v>
      </c>
    </row>
    <row r="40" spans="1:11" x14ac:dyDescent="0.2">
      <c r="A40" s="121" t="s">
        <v>606</v>
      </c>
      <c r="B40" s="115" t="s">
        <v>602</v>
      </c>
      <c r="C40" s="116">
        <v>43</v>
      </c>
      <c r="D40" s="121"/>
      <c r="E40" s="119">
        <v>343</v>
      </c>
      <c r="F40" s="125"/>
      <c r="G40" s="141"/>
      <c r="H40" s="117">
        <f>H41+H42</f>
        <v>51000</v>
      </c>
      <c r="I40" s="117">
        <f>I41+I42</f>
        <v>0</v>
      </c>
      <c r="J40" s="117">
        <f>J41+J42</f>
        <v>0</v>
      </c>
      <c r="K40" s="117">
        <f t="shared" si="1"/>
        <v>51000</v>
      </c>
    </row>
    <row r="41" spans="1:11" s="114" customFormat="1" x14ac:dyDescent="0.2">
      <c r="A41" s="112" t="s">
        <v>606</v>
      </c>
      <c r="B41" s="110" t="s">
        <v>602</v>
      </c>
      <c r="C41" s="111">
        <v>43</v>
      </c>
      <c r="D41" s="112" t="s">
        <v>25</v>
      </c>
      <c r="E41" s="122">
        <v>3433</v>
      </c>
      <c r="F41" s="126" t="s">
        <v>126</v>
      </c>
      <c r="G41" s="124"/>
      <c r="H41" s="142">
        <v>1000</v>
      </c>
      <c r="I41" s="142"/>
      <c r="J41" s="142"/>
      <c r="K41" s="142">
        <f t="shared" si="1"/>
        <v>1000</v>
      </c>
    </row>
    <row r="42" spans="1:11" ht="15" x14ac:dyDescent="0.2">
      <c r="A42" s="112" t="s">
        <v>606</v>
      </c>
      <c r="B42" s="110" t="s">
        <v>602</v>
      </c>
      <c r="C42" s="111">
        <v>43</v>
      </c>
      <c r="D42" s="112" t="s">
        <v>25</v>
      </c>
      <c r="E42" s="122">
        <v>3434</v>
      </c>
      <c r="F42" s="126" t="s">
        <v>127</v>
      </c>
      <c r="H42" s="142">
        <v>50000</v>
      </c>
      <c r="I42" s="142"/>
      <c r="J42" s="142"/>
      <c r="K42" s="142">
        <f t="shared" si="1"/>
        <v>50000</v>
      </c>
    </row>
    <row r="43" spans="1:11" s="146" customFormat="1" x14ac:dyDescent="0.2">
      <c r="A43" s="143" t="s">
        <v>606</v>
      </c>
      <c r="B43" s="131" t="s">
        <v>602</v>
      </c>
      <c r="C43" s="132">
        <v>43</v>
      </c>
      <c r="D43" s="131"/>
      <c r="E43" s="133">
        <v>41</v>
      </c>
      <c r="F43" s="134"/>
      <c r="G43" s="134"/>
      <c r="H43" s="140">
        <f t="shared" ref="H43:J44" si="2">H44</f>
        <v>100000</v>
      </c>
      <c r="I43" s="140">
        <f t="shared" si="2"/>
        <v>0</v>
      </c>
      <c r="J43" s="140">
        <f t="shared" si="2"/>
        <v>0</v>
      </c>
      <c r="K43" s="140">
        <f t="shared" si="1"/>
        <v>100000</v>
      </c>
    </row>
    <row r="44" spans="1:11" s="146" customFormat="1" x14ac:dyDescent="0.2">
      <c r="A44" s="121" t="s">
        <v>606</v>
      </c>
      <c r="B44" s="115" t="s">
        <v>602</v>
      </c>
      <c r="C44" s="116">
        <v>43</v>
      </c>
      <c r="D44" s="121"/>
      <c r="E44" s="119">
        <v>412</v>
      </c>
      <c r="F44" s="125"/>
      <c r="G44" s="141"/>
      <c r="H44" s="117">
        <f t="shared" si="2"/>
        <v>100000</v>
      </c>
      <c r="I44" s="117">
        <f t="shared" si="2"/>
        <v>0</v>
      </c>
      <c r="J44" s="117">
        <f t="shared" si="2"/>
        <v>0</v>
      </c>
      <c r="K44" s="117">
        <f t="shared" si="1"/>
        <v>100000</v>
      </c>
    </row>
    <row r="45" spans="1:11" s="146" customFormat="1" ht="15" x14ac:dyDescent="0.2">
      <c r="A45" s="112" t="s">
        <v>606</v>
      </c>
      <c r="B45" s="110" t="s">
        <v>602</v>
      </c>
      <c r="C45" s="111">
        <v>43</v>
      </c>
      <c r="D45" s="112" t="s">
        <v>25</v>
      </c>
      <c r="E45" s="122">
        <v>4126</v>
      </c>
      <c r="F45" s="126" t="s">
        <v>4</v>
      </c>
      <c r="G45" s="124"/>
      <c r="H45" s="142">
        <v>100000</v>
      </c>
      <c r="I45" s="142"/>
      <c r="J45" s="142"/>
      <c r="K45" s="142">
        <f t="shared" si="1"/>
        <v>100000</v>
      </c>
    </row>
    <row r="46" spans="1:11" s="114" customFormat="1" x14ac:dyDescent="0.2">
      <c r="A46" s="143" t="s">
        <v>606</v>
      </c>
      <c r="B46" s="131" t="s">
        <v>602</v>
      </c>
      <c r="C46" s="132">
        <v>43</v>
      </c>
      <c r="D46" s="131"/>
      <c r="E46" s="133">
        <v>42</v>
      </c>
      <c r="F46" s="134"/>
      <c r="G46" s="134"/>
      <c r="H46" s="140">
        <f>H47+H50</f>
        <v>35000</v>
      </c>
      <c r="I46" s="140">
        <f>I47+I50</f>
        <v>0</v>
      </c>
      <c r="J46" s="140">
        <f>J47+J50</f>
        <v>0</v>
      </c>
      <c r="K46" s="140">
        <f t="shared" si="1"/>
        <v>35000</v>
      </c>
    </row>
    <row r="47" spans="1:11" x14ac:dyDescent="0.2">
      <c r="A47" s="121" t="s">
        <v>606</v>
      </c>
      <c r="B47" s="115" t="s">
        <v>602</v>
      </c>
      <c r="C47" s="116">
        <v>43</v>
      </c>
      <c r="D47" s="121"/>
      <c r="E47" s="119">
        <v>422</v>
      </c>
      <c r="F47" s="125"/>
      <c r="G47" s="141"/>
      <c r="H47" s="117">
        <f>H48+H49</f>
        <v>15000</v>
      </c>
      <c r="I47" s="117">
        <f>I48+I49</f>
        <v>0</v>
      </c>
      <c r="J47" s="117">
        <f>J48+J49</f>
        <v>0</v>
      </c>
      <c r="K47" s="117">
        <f t="shared" si="1"/>
        <v>15000</v>
      </c>
    </row>
    <row r="48" spans="1:11" s="114" customFormat="1" x14ac:dyDescent="0.2">
      <c r="A48" s="112" t="s">
        <v>606</v>
      </c>
      <c r="B48" s="110" t="s">
        <v>602</v>
      </c>
      <c r="C48" s="111">
        <v>43</v>
      </c>
      <c r="D48" s="112" t="s">
        <v>25</v>
      </c>
      <c r="E48" s="122">
        <v>4221</v>
      </c>
      <c r="F48" s="126" t="s">
        <v>129</v>
      </c>
      <c r="G48" s="124"/>
      <c r="H48" s="142">
        <v>10000</v>
      </c>
      <c r="I48" s="142"/>
      <c r="J48" s="142"/>
      <c r="K48" s="142">
        <f t="shared" si="1"/>
        <v>10000</v>
      </c>
    </row>
    <row r="49" spans="1:11" ht="15" x14ac:dyDescent="0.2">
      <c r="A49" s="112" t="s">
        <v>606</v>
      </c>
      <c r="B49" s="110" t="s">
        <v>602</v>
      </c>
      <c r="C49" s="111">
        <v>43</v>
      </c>
      <c r="D49" s="112" t="s">
        <v>25</v>
      </c>
      <c r="E49" s="122">
        <v>4222</v>
      </c>
      <c r="F49" s="126" t="s">
        <v>130</v>
      </c>
      <c r="H49" s="129">
        <v>5000</v>
      </c>
      <c r="I49" s="129"/>
      <c r="J49" s="129"/>
      <c r="K49" s="129">
        <f t="shared" si="1"/>
        <v>5000</v>
      </c>
    </row>
    <row r="50" spans="1:11" x14ac:dyDescent="0.2">
      <c r="A50" s="121" t="s">
        <v>606</v>
      </c>
      <c r="B50" s="115" t="s">
        <v>602</v>
      </c>
      <c r="C50" s="116">
        <v>43</v>
      </c>
      <c r="D50" s="121"/>
      <c r="E50" s="119">
        <v>426</v>
      </c>
      <c r="F50" s="125"/>
      <c r="G50" s="141"/>
      <c r="H50" s="117">
        <f>H51</f>
        <v>20000</v>
      </c>
      <c r="I50" s="117">
        <f>I51</f>
        <v>0</v>
      </c>
      <c r="J50" s="117">
        <f>J51</f>
        <v>0</v>
      </c>
      <c r="K50" s="117">
        <f t="shared" si="1"/>
        <v>20000</v>
      </c>
    </row>
    <row r="51" spans="1:11" s="114" customFormat="1" x14ac:dyDescent="0.2">
      <c r="A51" s="112" t="s">
        <v>606</v>
      </c>
      <c r="B51" s="110" t="s">
        <v>602</v>
      </c>
      <c r="C51" s="111">
        <v>43</v>
      </c>
      <c r="D51" s="112" t="s">
        <v>25</v>
      </c>
      <c r="E51" s="122">
        <v>4262</v>
      </c>
      <c r="F51" s="126" t="s">
        <v>135</v>
      </c>
      <c r="G51" s="124"/>
      <c r="H51" s="142">
        <v>20000</v>
      </c>
      <c r="I51" s="142"/>
      <c r="J51" s="142"/>
      <c r="K51" s="142">
        <f t="shared" si="1"/>
        <v>20000</v>
      </c>
    </row>
    <row r="52" spans="1:11" ht="33.75" x14ac:dyDescent="0.2">
      <c r="A52" s="144" t="s">
        <v>606</v>
      </c>
      <c r="B52" s="135" t="s">
        <v>603</v>
      </c>
      <c r="C52" s="135"/>
      <c r="D52" s="135"/>
      <c r="E52" s="136"/>
      <c r="F52" s="137" t="s">
        <v>599</v>
      </c>
      <c r="G52" s="138" t="s">
        <v>593</v>
      </c>
      <c r="H52" s="139">
        <f>H53</f>
        <v>50000</v>
      </c>
      <c r="I52" s="139">
        <f>I53</f>
        <v>0</v>
      </c>
      <c r="J52" s="139">
        <f>J53</f>
        <v>0</v>
      </c>
      <c r="K52" s="139">
        <f t="shared" si="1"/>
        <v>50000</v>
      </c>
    </row>
    <row r="53" spans="1:11" s="114" customFormat="1" x14ac:dyDescent="0.2">
      <c r="A53" s="143" t="s">
        <v>606</v>
      </c>
      <c r="B53" s="131" t="s">
        <v>603</v>
      </c>
      <c r="C53" s="132">
        <v>43</v>
      </c>
      <c r="D53" s="131"/>
      <c r="E53" s="133">
        <v>32</v>
      </c>
      <c r="F53" s="134"/>
      <c r="G53" s="134"/>
      <c r="H53" s="140">
        <f t="shared" ref="H53:J54" si="3">H54</f>
        <v>50000</v>
      </c>
      <c r="I53" s="140">
        <f t="shared" si="3"/>
        <v>0</v>
      </c>
      <c r="J53" s="140">
        <f t="shared" si="3"/>
        <v>0</v>
      </c>
      <c r="K53" s="140">
        <f t="shared" si="1"/>
        <v>50000</v>
      </c>
    </row>
    <row r="54" spans="1:11" x14ac:dyDescent="0.2">
      <c r="A54" s="121" t="s">
        <v>606</v>
      </c>
      <c r="B54" s="115" t="s">
        <v>603</v>
      </c>
      <c r="C54" s="116">
        <v>43</v>
      </c>
      <c r="D54" s="121"/>
      <c r="E54" s="119">
        <v>323</v>
      </c>
      <c r="F54" s="125"/>
      <c r="G54" s="141"/>
      <c r="H54" s="117">
        <f t="shared" si="3"/>
        <v>50000</v>
      </c>
      <c r="I54" s="117">
        <f t="shared" si="3"/>
        <v>0</v>
      </c>
      <c r="J54" s="117">
        <f t="shared" si="3"/>
        <v>0</v>
      </c>
      <c r="K54" s="117">
        <f t="shared" si="1"/>
        <v>50000</v>
      </c>
    </row>
    <row r="55" spans="1:11" s="114" customFormat="1" x14ac:dyDescent="0.2">
      <c r="A55" s="112" t="s">
        <v>606</v>
      </c>
      <c r="B55" s="110" t="s">
        <v>603</v>
      </c>
      <c r="C55" s="111">
        <v>43</v>
      </c>
      <c r="D55" s="112" t="s">
        <v>25</v>
      </c>
      <c r="E55" s="122">
        <v>3232</v>
      </c>
      <c r="F55" s="126" t="s">
        <v>118</v>
      </c>
      <c r="G55" s="124"/>
      <c r="H55" s="142">
        <v>50000</v>
      </c>
      <c r="I55" s="142"/>
      <c r="J55" s="142"/>
      <c r="K55" s="142">
        <f t="shared" si="1"/>
        <v>50000</v>
      </c>
    </row>
    <row r="56" spans="1:11" ht="33.75" x14ac:dyDescent="0.2">
      <c r="A56" s="144" t="s">
        <v>606</v>
      </c>
      <c r="B56" s="135" t="s">
        <v>604</v>
      </c>
      <c r="C56" s="135"/>
      <c r="D56" s="135"/>
      <c r="E56" s="136"/>
      <c r="F56" s="137" t="s">
        <v>600</v>
      </c>
      <c r="G56" s="138" t="s">
        <v>593</v>
      </c>
      <c r="H56" s="139">
        <f>H57</f>
        <v>20000</v>
      </c>
      <c r="I56" s="139">
        <f>I57</f>
        <v>0</v>
      </c>
      <c r="J56" s="139">
        <f>J57</f>
        <v>0</v>
      </c>
      <c r="K56" s="139">
        <f t="shared" si="1"/>
        <v>20000</v>
      </c>
    </row>
    <row r="57" spans="1:11" x14ac:dyDescent="0.2">
      <c r="A57" s="143" t="s">
        <v>606</v>
      </c>
      <c r="B57" s="131" t="s">
        <v>604</v>
      </c>
      <c r="C57" s="132">
        <v>43</v>
      </c>
      <c r="D57" s="131"/>
      <c r="E57" s="133">
        <v>34</v>
      </c>
      <c r="F57" s="134"/>
      <c r="G57" s="134"/>
      <c r="H57" s="140">
        <f t="shared" ref="H57:J58" si="4">H58</f>
        <v>20000</v>
      </c>
      <c r="I57" s="140">
        <f t="shared" si="4"/>
        <v>0</v>
      </c>
      <c r="J57" s="140">
        <f t="shared" si="4"/>
        <v>0</v>
      </c>
      <c r="K57" s="140">
        <f t="shared" si="1"/>
        <v>20000</v>
      </c>
    </row>
    <row r="58" spans="1:11" s="114" customFormat="1" x14ac:dyDescent="0.2">
      <c r="A58" s="121" t="s">
        <v>606</v>
      </c>
      <c r="B58" s="115" t="s">
        <v>604</v>
      </c>
      <c r="C58" s="116">
        <v>43</v>
      </c>
      <c r="D58" s="121"/>
      <c r="E58" s="119">
        <v>342</v>
      </c>
      <c r="F58" s="125"/>
      <c r="G58" s="141"/>
      <c r="H58" s="117">
        <f t="shared" si="4"/>
        <v>20000</v>
      </c>
      <c r="I58" s="117">
        <f t="shared" si="4"/>
        <v>0</v>
      </c>
      <c r="J58" s="117">
        <f t="shared" si="4"/>
        <v>0</v>
      </c>
      <c r="K58" s="117">
        <f t="shared" si="1"/>
        <v>20000</v>
      </c>
    </row>
    <row r="59" spans="1:11" ht="45" x14ac:dyDescent="0.2">
      <c r="A59" s="112" t="s">
        <v>606</v>
      </c>
      <c r="B59" s="110" t="s">
        <v>604</v>
      </c>
      <c r="C59" s="111">
        <v>43</v>
      </c>
      <c r="D59" s="112" t="s">
        <v>25</v>
      </c>
      <c r="E59" s="122">
        <v>3423</v>
      </c>
      <c r="F59" s="126" t="s">
        <v>597</v>
      </c>
      <c r="H59" s="142">
        <v>20000</v>
      </c>
      <c r="I59" s="142"/>
      <c r="J59" s="142"/>
      <c r="K59" s="142">
        <f t="shared" si="1"/>
        <v>20000</v>
      </c>
    </row>
    <row r="60" spans="1:11" s="146" customFormat="1" ht="63" x14ac:dyDescent="0.2">
      <c r="A60" s="144" t="s">
        <v>606</v>
      </c>
      <c r="B60" s="135" t="s">
        <v>609</v>
      </c>
      <c r="C60" s="135"/>
      <c r="D60" s="135"/>
      <c r="E60" s="136"/>
      <c r="F60" s="137" t="s">
        <v>607</v>
      </c>
      <c r="G60" s="138" t="s">
        <v>593</v>
      </c>
      <c r="H60" s="139">
        <f>H66+H70+H61</f>
        <v>1099693</v>
      </c>
      <c r="I60" s="139">
        <f>I66+I70+I61</f>
        <v>0</v>
      </c>
      <c r="J60" s="139">
        <f>J66+J70+J61</f>
        <v>30000</v>
      </c>
      <c r="K60" s="139">
        <f t="shared" si="1"/>
        <v>1129693</v>
      </c>
    </row>
    <row r="61" spans="1:11" s="146" customFormat="1" x14ac:dyDescent="0.2">
      <c r="A61" s="143" t="s">
        <v>606</v>
      </c>
      <c r="B61" s="131" t="s">
        <v>609</v>
      </c>
      <c r="C61" s="132">
        <v>51</v>
      </c>
      <c r="D61" s="131"/>
      <c r="E61" s="133">
        <v>31</v>
      </c>
      <c r="F61" s="134"/>
      <c r="G61" s="134"/>
      <c r="H61" s="140">
        <f>H62+H64</f>
        <v>6380</v>
      </c>
      <c r="I61" s="140">
        <f>I62+I64</f>
        <v>0</v>
      </c>
      <c r="J61" s="140">
        <f>J62+J64</f>
        <v>0</v>
      </c>
      <c r="K61" s="140">
        <f t="shared" si="1"/>
        <v>6380</v>
      </c>
    </row>
    <row r="62" spans="1:11" s="146" customFormat="1" x14ac:dyDescent="0.2">
      <c r="A62" s="121" t="s">
        <v>606</v>
      </c>
      <c r="B62" s="115" t="s">
        <v>609</v>
      </c>
      <c r="C62" s="116">
        <v>51</v>
      </c>
      <c r="D62" s="121"/>
      <c r="E62" s="119">
        <v>311</v>
      </c>
      <c r="F62" s="125"/>
      <c r="G62" s="141"/>
      <c r="H62" s="117">
        <f>H63</f>
        <v>5530</v>
      </c>
      <c r="I62" s="117">
        <f>I63</f>
        <v>0</v>
      </c>
      <c r="J62" s="117">
        <f>J63</f>
        <v>0</v>
      </c>
      <c r="K62" s="117">
        <f t="shared" si="1"/>
        <v>5530</v>
      </c>
    </row>
    <row r="63" spans="1:11" s="146" customFormat="1" ht="15" x14ac:dyDescent="0.2">
      <c r="A63" s="112" t="s">
        <v>606</v>
      </c>
      <c r="B63" s="110" t="s">
        <v>609</v>
      </c>
      <c r="C63" s="111">
        <v>51</v>
      </c>
      <c r="D63" s="112" t="s">
        <v>25</v>
      </c>
      <c r="E63" s="122">
        <v>3111</v>
      </c>
      <c r="F63" s="126" t="s">
        <v>19</v>
      </c>
      <c r="G63" s="124"/>
      <c r="H63" s="129">
        <v>5530</v>
      </c>
      <c r="I63" s="129"/>
      <c r="J63" s="129"/>
      <c r="K63" s="129">
        <f t="shared" si="1"/>
        <v>5530</v>
      </c>
    </row>
    <row r="64" spans="1:11" s="146" customFormat="1" x14ac:dyDescent="0.2">
      <c r="A64" s="121" t="s">
        <v>606</v>
      </c>
      <c r="B64" s="115" t="s">
        <v>609</v>
      </c>
      <c r="C64" s="116">
        <v>51</v>
      </c>
      <c r="D64" s="121"/>
      <c r="E64" s="119">
        <v>313</v>
      </c>
      <c r="F64" s="125"/>
      <c r="G64" s="141"/>
      <c r="H64" s="117">
        <f>H65</f>
        <v>850</v>
      </c>
      <c r="I64" s="117">
        <f>I65</f>
        <v>0</v>
      </c>
      <c r="J64" s="117">
        <f>J65</f>
        <v>0</v>
      </c>
      <c r="K64" s="117">
        <f t="shared" si="1"/>
        <v>850</v>
      </c>
    </row>
    <row r="65" spans="1:11" s="146" customFormat="1" ht="15" x14ac:dyDescent="0.2">
      <c r="A65" s="112" t="s">
        <v>606</v>
      </c>
      <c r="B65" s="110" t="s">
        <v>609</v>
      </c>
      <c r="C65" s="111">
        <v>51</v>
      </c>
      <c r="D65" s="112" t="s">
        <v>25</v>
      </c>
      <c r="E65" s="122">
        <v>3132</v>
      </c>
      <c r="F65" s="126" t="s">
        <v>280</v>
      </c>
      <c r="G65" s="124"/>
      <c r="H65" s="129">
        <v>850</v>
      </c>
      <c r="I65" s="129"/>
      <c r="J65" s="129"/>
      <c r="K65" s="129">
        <f t="shared" si="1"/>
        <v>850</v>
      </c>
    </row>
    <row r="66" spans="1:11" s="146" customFormat="1" x14ac:dyDescent="0.2">
      <c r="A66" s="143" t="s">
        <v>606</v>
      </c>
      <c r="B66" s="131" t="s">
        <v>609</v>
      </c>
      <c r="C66" s="132">
        <v>51</v>
      </c>
      <c r="D66" s="131"/>
      <c r="E66" s="133">
        <v>32</v>
      </c>
      <c r="F66" s="134"/>
      <c r="G66" s="134"/>
      <c r="H66" s="140">
        <f>H67</f>
        <v>185513</v>
      </c>
      <c r="I66" s="140">
        <f>I67</f>
        <v>0</v>
      </c>
      <c r="J66" s="140">
        <f>J67</f>
        <v>30000</v>
      </c>
      <c r="K66" s="140">
        <f t="shared" si="1"/>
        <v>215513</v>
      </c>
    </row>
    <row r="67" spans="1:11" s="146" customFormat="1" x14ac:dyDescent="0.2">
      <c r="A67" s="121" t="s">
        <v>606</v>
      </c>
      <c r="B67" s="115" t="s">
        <v>609</v>
      </c>
      <c r="C67" s="116">
        <v>51</v>
      </c>
      <c r="D67" s="121"/>
      <c r="E67" s="119">
        <v>323</v>
      </c>
      <c r="F67" s="125"/>
      <c r="G67" s="141"/>
      <c r="H67" s="117">
        <f>SUM(H68:H69)</f>
        <v>185513</v>
      </c>
      <c r="I67" s="117">
        <f>SUM(I68:I69)</f>
        <v>0</v>
      </c>
      <c r="J67" s="117">
        <f>SUM(J68:J69)</f>
        <v>30000</v>
      </c>
      <c r="K67" s="117">
        <f t="shared" si="1"/>
        <v>215513</v>
      </c>
    </row>
    <row r="68" spans="1:11" s="146" customFormat="1" ht="15" x14ac:dyDescent="0.2">
      <c r="A68" s="112" t="s">
        <v>606</v>
      </c>
      <c r="B68" s="110" t="s">
        <v>609</v>
      </c>
      <c r="C68" s="111">
        <v>51</v>
      </c>
      <c r="D68" s="112" t="s">
        <v>25</v>
      </c>
      <c r="E68" s="122">
        <v>3233</v>
      </c>
      <c r="F68" s="126" t="s">
        <v>119</v>
      </c>
      <c r="G68" s="124"/>
      <c r="H68" s="129">
        <v>12750</v>
      </c>
      <c r="I68" s="129"/>
      <c r="J68" s="129">
        <v>30000</v>
      </c>
      <c r="K68" s="129">
        <f t="shared" si="1"/>
        <v>42750</v>
      </c>
    </row>
    <row r="69" spans="1:11" s="146" customFormat="1" ht="15" x14ac:dyDescent="0.2">
      <c r="A69" s="112" t="s">
        <v>606</v>
      </c>
      <c r="B69" s="110" t="s">
        <v>609</v>
      </c>
      <c r="C69" s="111">
        <v>51</v>
      </c>
      <c r="D69" s="112" t="s">
        <v>25</v>
      </c>
      <c r="E69" s="122">
        <v>3237</v>
      </c>
      <c r="F69" s="126" t="s">
        <v>36</v>
      </c>
      <c r="G69" s="124"/>
      <c r="H69" s="129">
        <v>172763</v>
      </c>
      <c r="I69" s="129"/>
      <c r="J69" s="129"/>
      <c r="K69" s="129">
        <f t="shared" si="1"/>
        <v>172763</v>
      </c>
    </row>
    <row r="70" spans="1:11" s="146" customFormat="1" x14ac:dyDescent="0.2">
      <c r="A70" s="143" t="s">
        <v>606</v>
      </c>
      <c r="B70" s="131" t="s">
        <v>609</v>
      </c>
      <c r="C70" s="132">
        <v>51</v>
      </c>
      <c r="D70" s="131"/>
      <c r="E70" s="133">
        <v>42</v>
      </c>
      <c r="F70" s="134"/>
      <c r="G70" s="134"/>
      <c r="H70" s="140">
        <f t="shared" ref="H70:J71" si="5">H71</f>
        <v>907800</v>
      </c>
      <c r="I70" s="140">
        <f t="shared" si="5"/>
        <v>0</v>
      </c>
      <c r="J70" s="140">
        <f t="shared" si="5"/>
        <v>0</v>
      </c>
      <c r="K70" s="140">
        <f t="shared" si="1"/>
        <v>907800</v>
      </c>
    </row>
    <row r="71" spans="1:11" s="146" customFormat="1" x14ac:dyDescent="0.2">
      <c r="A71" s="121" t="s">
        <v>606</v>
      </c>
      <c r="B71" s="115" t="s">
        <v>609</v>
      </c>
      <c r="C71" s="116">
        <v>51</v>
      </c>
      <c r="D71" s="121"/>
      <c r="E71" s="119">
        <v>426</v>
      </c>
      <c r="F71" s="125"/>
      <c r="G71" s="141"/>
      <c r="H71" s="117">
        <f t="shared" si="5"/>
        <v>907800</v>
      </c>
      <c r="I71" s="117">
        <f t="shared" si="5"/>
        <v>0</v>
      </c>
      <c r="J71" s="117">
        <f t="shared" si="5"/>
        <v>0</v>
      </c>
      <c r="K71" s="117">
        <f t="shared" si="1"/>
        <v>907800</v>
      </c>
    </row>
    <row r="72" spans="1:11" s="146" customFormat="1" ht="15" x14ac:dyDescent="0.2">
      <c r="A72" s="112" t="s">
        <v>606</v>
      </c>
      <c r="B72" s="110" t="s">
        <v>609</v>
      </c>
      <c r="C72" s="111">
        <v>51</v>
      </c>
      <c r="D72" s="112" t="s">
        <v>25</v>
      </c>
      <c r="E72" s="122">
        <v>4264</v>
      </c>
      <c r="F72" s="126" t="s">
        <v>608</v>
      </c>
      <c r="G72" s="124"/>
      <c r="H72" s="129">
        <v>907800</v>
      </c>
      <c r="I72" s="129"/>
      <c r="J72" s="129"/>
      <c r="K72" s="129">
        <f t="shared" si="1"/>
        <v>907800</v>
      </c>
    </row>
    <row r="75" spans="1:11" x14ac:dyDescent="0.2">
      <c r="A75" s="206" t="s">
        <v>621</v>
      </c>
      <c r="B75" s="207"/>
      <c r="C75" s="207"/>
      <c r="D75" s="207"/>
      <c r="E75" s="207"/>
      <c r="F75" s="207"/>
      <c r="G75" s="208"/>
    </row>
  </sheetData>
  <autoFilter ref="A1:K72" xr:uid="{00000000-0009-0000-0000-000002000000}"/>
  <mergeCells count="2">
    <mergeCell ref="B3:E3"/>
    <mergeCell ref="A75:G75"/>
  </mergeCells>
  <pageMargins left="0.35433070866141736" right="0.19685039370078741" top="0.35433070866141736" bottom="0.27559055118110237" header="0.19685039370078741" footer="0.15748031496062992"/>
  <pageSetup paperSize="9" scale="55" orientation="landscape" r:id="rId1"/>
  <headerFooter alignWithMargins="0">
    <oddHeader>&amp;C&amp;"Arial,Podebljano"&amp;14Financijski plan Ministarstva mora, prometa i infrastrukture za 2022. godinu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K12"/>
  <sheetViews>
    <sheetView zoomScale="80" zoomScaleNormal="80" zoomScaleSheetLayoutView="70" zoomScalePageLayoutView="8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12" sqref="A12:G12"/>
    </sheetView>
  </sheetViews>
  <sheetFormatPr defaultColWidth="9.140625" defaultRowHeight="15.75" x14ac:dyDescent="0.2"/>
  <cols>
    <col min="1" max="1" width="13.42578125" style="121" customWidth="1"/>
    <col min="2" max="2" width="13.42578125" style="115" customWidth="1"/>
    <col min="3" max="3" width="7.28515625" style="111" customWidth="1"/>
    <col min="4" max="4" width="8.42578125" style="112" customWidth="1"/>
    <col min="5" max="5" width="7.28515625" style="122" customWidth="1"/>
    <col min="6" max="6" width="48.28515625" style="128" customWidth="1"/>
    <col min="7" max="7" width="31.140625" style="124" customWidth="1"/>
    <col min="8" max="11" width="17" style="123" customWidth="1"/>
    <col min="12" max="16384" width="9.140625" style="118"/>
  </cols>
  <sheetData>
    <row r="1" spans="1:11" s="130" customFormat="1" ht="36" customHeight="1" x14ac:dyDescent="0.2">
      <c r="A1" s="148" t="s">
        <v>594</v>
      </c>
      <c r="B1" s="149" t="s">
        <v>166</v>
      </c>
      <c r="C1" s="150" t="s">
        <v>63</v>
      </c>
      <c r="D1" s="151" t="s">
        <v>17</v>
      </c>
      <c r="E1" s="152" t="s">
        <v>48</v>
      </c>
      <c r="F1" s="153" t="s">
        <v>591</v>
      </c>
      <c r="G1" s="147" t="s">
        <v>592</v>
      </c>
      <c r="H1" s="147" t="s">
        <v>610</v>
      </c>
      <c r="I1" s="147" t="s">
        <v>612</v>
      </c>
      <c r="J1" s="147" t="s">
        <v>613</v>
      </c>
      <c r="K1" s="147" t="s">
        <v>620</v>
      </c>
    </row>
    <row r="2" spans="1:11" s="130" customFormat="1" ht="18.75" customHeight="1" x14ac:dyDescent="0.2">
      <c r="A2" s="148"/>
      <c r="B2" s="149"/>
      <c r="C2" s="150"/>
      <c r="D2" s="151"/>
      <c r="E2" s="152"/>
      <c r="F2" s="153"/>
      <c r="G2" s="147"/>
      <c r="H2" s="147"/>
      <c r="I2" s="147">
        <v>2</v>
      </c>
      <c r="J2" s="147">
        <v>3</v>
      </c>
      <c r="K2" s="147" t="s">
        <v>619</v>
      </c>
    </row>
    <row r="3" spans="1:11" ht="31.5" x14ac:dyDescent="0.2">
      <c r="A3" s="145" t="s">
        <v>606</v>
      </c>
      <c r="B3" s="195" t="s">
        <v>596</v>
      </c>
      <c r="C3" s="196"/>
      <c r="D3" s="196"/>
      <c r="E3" s="197"/>
      <c r="F3" s="127" t="s">
        <v>595</v>
      </c>
      <c r="G3" s="120"/>
      <c r="H3" s="113">
        <f>H4</f>
        <v>5755000</v>
      </c>
      <c r="I3" s="113">
        <f>I4</f>
        <v>1500000</v>
      </c>
      <c r="J3" s="113">
        <f>J4</f>
        <v>0</v>
      </c>
      <c r="K3" s="113">
        <f t="shared" ref="K3:K10" si="0">H3-I3+J3</f>
        <v>4255000</v>
      </c>
    </row>
    <row r="4" spans="1:11" ht="33.75" x14ac:dyDescent="0.2">
      <c r="A4" s="144" t="s">
        <v>606</v>
      </c>
      <c r="B4" s="135" t="s">
        <v>604</v>
      </c>
      <c r="C4" s="135"/>
      <c r="D4" s="135"/>
      <c r="E4" s="136"/>
      <c r="F4" s="137" t="s">
        <v>600</v>
      </c>
      <c r="G4" s="138" t="s">
        <v>593</v>
      </c>
      <c r="H4" s="139">
        <f>H5+H8</f>
        <v>5755000</v>
      </c>
      <c r="I4" s="139">
        <f>I5+I8</f>
        <v>1500000</v>
      </c>
      <c r="J4" s="139">
        <f>J5+J8</f>
        <v>0</v>
      </c>
      <c r="K4" s="139">
        <f t="shared" si="0"/>
        <v>4255000</v>
      </c>
    </row>
    <row r="5" spans="1:11" x14ac:dyDescent="0.2">
      <c r="A5" s="143" t="s">
        <v>606</v>
      </c>
      <c r="B5" s="131" t="s">
        <v>604</v>
      </c>
      <c r="C5" s="132">
        <v>11</v>
      </c>
      <c r="D5" s="131"/>
      <c r="E5" s="133">
        <v>54</v>
      </c>
      <c r="F5" s="134"/>
      <c r="G5" s="134"/>
      <c r="H5" s="140">
        <f t="shared" ref="H5:J6" si="1">H6</f>
        <v>5655000</v>
      </c>
      <c r="I5" s="140">
        <f t="shared" si="1"/>
        <v>1500000</v>
      </c>
      <c r="J5" s="140">
        <f t="shared" si="1"/>
        <v>0</v>
      </c>
      <c r="K5" s="140">
        <f t="shared" si="0"/>
        <v>4155000</v>
      </c>
    </row>
    <row r="6" spans="1:11" s="114" customFormat="1" x14ac:dyDescent="0.2">
      <c r="A6" s="121" t="s">
        <v>606</v>
      </c>
      <c r="B6" s="115" t="s">
        <v>604</v>
      </c>
      <c r="C6" s="116">
        <v>11</v>
      </c>
      <c r="D6" s="121"/>
      <c r="E6" s="119">
        <v>544</v>
      </c>
      <c r="F6" s="125"/>
      <c r="G6" s="141"/>
      <c r="H6" s="117">
        <f t="shared" si="1"/>
        <v>5655000</v>
      </c>
      <c r="I6" s="117">
        <f t="shared" si="1"/>
        <v>1500000</v>
      </c>
      <c r="J6" s="117">
        <f t="shared" si="1"/>
        <v>0</v>
      </c>
      <c r="K6" s="117">
        <f t="shared" si="0"/>
        <v>4155000</v>
      </c>
    </row>
    <row r="7" spans="1:11" ht="45" x14ac:dyDescent="0.2">
      <c r="A7" s="112" t="s">
        <v>606</v>
      </c>
      <c r="B7" s="110" t="s">
        <v>604</v>
      </c>
      <c r="C7" s="111">
        <v>11</v>
      </c>
      <c r="D7" s="112" t="s">
        <v>25</v>
      </c>
      <c r="E7" s="122">
        <v>5443</v>
      </c>
      <c r="F7" s="126" t="s">
        <v>601</v>
      </c>
      <c r="H7" s="142">
        <v>5655000</v>
      </c>
      <c r="I7" s="142">
        <v>1500000</v>
      </c>
      <c r="J7" s="142"/>
      <c r="K7" s="142">
        <f t="shared" si="0"/>
        <v>4155000</v>
      </c>
    </row>
    <row r="8" spans="1:11" s="114" customFormat="1" x14ac:dyDescent="0.2">
      <c r="A8" s="143" t="s">
        <v>606</v>
      </c>
      <c r="B8" s="131" t="s">
        <v>604</v>
      </c>
      <c r="C8" s="132">
        <v>43</v>
      </c>
      <c r="D8" s="131"/>
      <c r="E8" s="133">
        <v>54</v>
      </c>
      <c r="F8" s="134"/>
      <c r="G8" s="134"/>
      <c r="H8" s="140">
        <f t="shared" ref="H8:J9" si="2">H9</f>
        <v>100000</v>
      </c>
      <c r="I8" s="140">
        <f t="shared" si="2"/>
        <v>0</v>
      </c>
      <c r="J8" s="140">
        <f t="shared" si="2"/>
        <v>0</v>
      </c>
      <c r="K8" s="140">
        <f t="shared" si="0"/>
        <v>100000</v>
      </c>
    </row>
    <row r="9" spans="1:11" x14ac:dyDescent="0.2">
      <c r="A9" s="121" t="s">
        <v>606</v>
      </c>
      <c r="B9" s="115" t="s">
        <v>604</v>
      </c>
      <c r="C9" s="116">
        <v>43</v>
      </c>
      <c r="D9" s="121"/>
      <c r="E9" s="119">
        <v>544</v>
      </c>
      <c r="F9" s="125"/>
      <c r="G9" s="141"/>
      <c r="H9" s="117">
        <f t="shared" si="2"/>
        <v>100000</v>
      </c>
      <c r="I9" s="117">
        <f t="shared" si="2"/>
        <v>0</v>
      </c>
      <c r="J9" s="117">
        <f t="shared" si="2"/>
        <v>0</v>
      </c>
      <c r="K9" s="117">
        <f t="shared" si="0"/>
        <v>100000</v>
      </c>
    </row>
    <row r="10" spans="1:11" ht="45" x14ac:dyDescent="0.2">
      <c r="A10" s="112" t="s">
        <v>606</v>
      </c>
      <c r="B10" s="110" t="s">
        <v>604</v>
      </c>
      <c r="C10" s="111">
        <v>43</v>
      </c>
      <c r="D10" s="112" t="s">
        <v>25</v>
      </c>
      <c r="E10" s="122">
        <v>5443</v>
      </c>
      <c r="F10" s="126" t="s">
        <v>601</v>
      </c>
      <c r="H10" s="142">
        <v>100000</v>
      </c>
      <c r="I10" s="142"/>
      <c r="J10" s="142"/>
      <c r="K10" s="142">
        <f t="shared" si="0"/>
        <v>100000</v>
      </c>
    </row>
    <row r="12" spans="1:11" x14ac:dyDescent="0.2">
      <c r="A12" s="206" t="s">
        <v>621</v>
      </c>
      <c r="B12" s="207"/>
      <c r="C12" s="207"/>
      <c r="D12" s="207"/>
      <c r="E12" s="207"/>
      <c r="F12" s="207"/>
      <c r="G12" s="208"/>
    </row>
  </sheetData>
  <autoFilter ref="A1:K10" xr:uid="{00000000-0009-0000-0000-000003000000}"/>
  <mergeCells count="2">
    <mergeCell ref="B3:E3"/>
    <mergeCell ref="A12:G12"/>
  </mergeCells>
  <pageMargins left="0.35433070866141736" right="0.19685039370078741" top="0.35433070866141736" bottom="0.27559055118110237" header="0.19685039370078741" footer="0.15748031496062992"/>
  <pageSetup paperSize="9" scale="55" orientation="portrait" r:id="rId1"/>
  <headerFooter alignWithMargins="0">
    <oddHeader>&amp;C&amp;"Arial,Podebljano"&amp;14Financijski plan Ministarstva mora, prometa i infrastrukture za 2022. godinu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8</vt:i4>
      </vt:variant>
    </vt:vector>
  </HeadingPairs>
  <TitlesOfParts>
    <vt:vector size="12" baseType="lpstr">
      <vt:lpstr>ANALIZA</vt:lpstr>
      <vt:lpstr>izvori 1, 2, 8</vt:lpstr>
      <vt:lpstr>izvori 3, 4, 5, 6, 7</vt:lpstr>
      <vt:lpstr>konto 5 - izdaci</vt:lpstr>
      <vt:lpstr>ANALIZA!Ispis_naslova</vt:lpstr>
      <vt:lpstr>'izvori 1, 2, 8'!Ispis_naslova</vt:lpstr>
      <vt:lpstr>'izvori 3, 4, 5, 6, 7'!Ispis_naslova</vt:lpstr>
      <vt:lpstr>'konto 5 - izdaci'!Ispis_naslova</vt:lpstr>
      <vt:lpstr>ANALIZA!Podrucje_ispisa</vt:lpstr>
      <vt:lpstr>'izvori 1, 2, 8'!Podrucje_ispisa</vt:lpstr>
      <vt:lpstr>'izvori 3, 4, 5, 6, 7'!Podrucje_ispisa</vt:lpstr>
      <vt:lpstr>'konto 5 - izdaci'!Podrucje_ispisa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Korisnik</cp:lastModifiedBy>
  <cp:lastPrinted>2022-08-01T12:41:38Z</cp:lastPrinted>
  <dcterms:created xsi:type="dcterms:W3CDTF">2003-08-01T05:44:34Z</dcterms:created>
  <dcterms:modified xsi:type="dcterms:W3CDTF">2022-08-01T12:43:34Z</dcterms:modified>
</cp:coreProperties>
</file>